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tch Results" sheetId="1" state="visible" r:id="rId1"/>
    <sheet name="Constraint Detail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4472C4"/>
      </patternFill>
    </fill>
    <fill>
      <patternFill patternType="solid">
        <fgColor rgb="00D9D9D9"/>
      </patternFill>
    </fill>
    <fill>
      <patternFill patternType="solid">
        <fgColor rgb="00FFEB9C"/>
      </patternFill>
    </fill>
    <fill>
      <patternFill patternType="solid">
        <fgColor rgb="00FFC7CE"/>
      </patternFill>
    </fill>
    <fill>
      <patternFill patternType="solid">
        <fgColor rgb="00C6EFCE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3" borderId="0" pivotButton="0" quotePrefix="0" xfId="0"/>
    <xf numFmtId="0" fontId="0" fillId="0" borderId="1" pivotButton="0" quotePrefix="0" xfId="0"/>
    <xf numFmtId="0" fontId="0" fillId="4" borderId="1" pivotButton="0" quotePrefix="0" xfId="0"/>
    <xf numFmtId="0" fontId="0" fillId="5" borderId="1" pivotButton="0" quotePrefix="0" xfId="0"/>
    <xf numFmtId="0" fontId="0" fillId="6" borderId="1" pivotButton="0" quotePrefix="0" xfId="0"/>
    <xf numFmtId="0" fontId="0" fillId="3" borderId="1" pivotButton="0" quotePrefix="0" xfId="0"/>
    <xf numFmtId="0" fontId="1" fillId="2" borderId="0" pivotButton="0" quotePrefix="0" xfId="0"/>
    <xf numFmtId="0" fontId="0" fillId="6" borderId="0" pivotButton="0" quotePrefix="0" xfId="0"/>
    <xf numFmtId="0" fontId="0" fillId="4" borderId="0" pivotButton="0" quotePrefix="0" xfId="0"/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50" customWidth="1" min="2" max="2"/>
    <col width="6" customWidth="1" min="3" max="3"/>
    <col width="35" customWidth="1" min="4" max="4"/>
    <col width="20" customWidth="1" min="5" max="5"/>
    <col width="10" customWidth="1" min="6" max="6"/>
    <col width="6" customWidth="1" min="7" max="7"/>
    <col width="6" customWidth="1" min="8" max="8"/>
    <col width="8" customWidth="1" min="9" max="9"/>
    <col width="50" customWidth="1" min="10" max="10"/>
    <col width="30" customWidth="1" min="11" max="11"/>
    <col width="60" customWidth="1" min="12" max="12"/>
  </cols>
  <sheetData>
    <row r="1">
      <c r="A1" s="1" t="inlineStr">
        <is>
          <t>Item #</t>
        </is>
      </c>
      <c r="B1" s="1" t="inlineStr">
        <is>
          <t>Description</t>
        </is>
      </c>
      <c r="C1" s="1" t="inlineStr">
        <is>
          <t>Rank</t>
        </is>
      </c>
      <c r="D1" s="1" t="inlineStr">
        <is>
          <t>Product</t>
        </is>
      </c>
      <c r="E1" s="1" t="inlineStr">
        <is>
          <t>Status</t>
        </is>
      </c>
      <c r="F1" s="1" t="inlineStr">
        <is>
          <t>Confidence</t>
        </is>
      </c>
      <c r="G1" s="1" t="inlineStr">
        <is>
          <t>PASS</t>
        </is>
      </c>
      <c r="H1" s="1" t="inlineStr">
        <is>
          <t>FAIL</t>
        </is>
      </c>
      <c r="I1" s="1" t="inlineStr">
        <is>
          <t>UNKNOWN</t>
        </is>
      </c>
      <c r="J1" s="1" t="inlineStr">
        <is>
          <t>Failed Criteria</t>
        </is>
      </c>
      <c r="K1" s="1" t="inlineStr">
        <is>
          <t>Unknown Criteria</t>
        </is>
      </c>
      <c r="L1" s="1" t="inlineStr">
        <is>
          <t>Explanation</t>
        </is>
      </c>
    </row>
    <row r="2">
      <c r="A2" t="inlineStr">
        <is>
          <t>1.1</t>
        </is>
      </c>
      <c r="B2" t="inlineStr">
        <is>
          <t>Īpašiem medicīniskiem nolūkiem paredzēta pārtika</t>
        </is>
      </c>
      <c r="E2" s="2" t="inlineStr">
        <is>
          <t>NO MATCHES</t>
        </is>
      </c>
    </row>
    <row r="3">
      <c r="A3" s="3" t="inlineStr">
        <is>
          <t>1.1.1</t>
        </is>
      </c>
      <c r="B3" s="3" t="inlineStr">
        <is>
          <t>Īpašiem medicīniskiem nolūkiem paredzēta šķidra pārtika - caur zondi ievadāms enterālās barošanas produkts. Pilnībā nokomplektēta ar uzturvielām un va</t>
        </is>
      </c>
      <c r="C3" s="3" t="n">
        <v>1</v>
      </c>
      <c r="D3" s="3" t="inlineStr">
        <is>
          <t>Isosource Standard 500 ml</t>
        </is>
      </c>
      <c r="E3" s="4" t="inlineStr">
        <is>
          <t>PARTIALLY_COMPLIANT</t>
        </is>
      </c>
      <c r="F3" s="3" t="n">
        <v>0.909</v>
      </c>
      <c r="G3" s="3" t="n">
        <v>10</v>
      </c>
      <c r="H3" s="3" t="n">
        <v>0</v>
      </c>
      <c r="I3" s="3" t="n">
        <v>1</v>
      </c>
      <c r="J3" s="3" t="inlineStr"/>
      <c r="K3" s="3" t="inlineStr">
        <is>
          <t>nutritionally_complete</t>
        </is>
      </c>
      <c r="L3" s="3" t="inlineStr">
        <is>
          <t>UNKNOWN nutritionally_complete: Cannot determine 'nutritionally_complete' for this product</t>
        </is>
      </c>
    </row>
    <row r="4">
      <c r="A4" s="3" t="inlineStr">
        <is>
          <t>1.1.1</t>
        </is>
      </c>
      <c r="B4" s="3" t="inlineStr">
        <is>
          <t>Īpašiem medicīniskiem nolūkiem paredzēta šķidra pārtika - caur zondi ievadāms enterālās barošanas produkts. Pilnībā nokomplektēta ar uzturvielām un va</t>
        </is>
      </c>
      <c r="C4" s="3" t="n">
        <v>2</v>
      </c>
      <c r="D4" s="3" t="inlineStr">
        <is>
          <t>Isosource Junior 500 ml</t>
        </is>
      </c>
      <c r="E4" s="4" t="inlineStr">
        <is>
          <t>PARTIALLY_COMPLIANT</t>
        </is>
      </c>
      <c r="F4" s="3" t="n">
        <v>0.909</v>
      </c>
      <c r="G4" s="3" t="n">
        <v>10</v>
      </c>
      <c r="H4" s="3" t="n">
        <v>0</v>
      </c>
      <c r="I4" s="3" t="n">
        <v>1</v>
      </c>
      <c r="J4" s="3" t="inlineStr"/>
      <c r="K4" s="3" t="inlineStr">
        <is>
          <t>nutritionally_complete</t>
        </is>
      </c>
      <c r="L4" s="3" t="inlineStr">
        <is>
          <t>UNKNOWN nutritionally_complete: Cannot determine 'nutritionally_complete' for this product</t>
        </is>
      </c>
    </row>
    <row r="5">
      <c r="A5" s="3" t="inlineStr">
        <is>
          <t>1.1.1</t>
        </is>
      </c>
      <c r="B5" s="3" t="inlineStr">
        <is>
          <t>Īpašiem medicīniskiem nolūkiem paredzēta šķidra pārtika - caur zondi ievadāms enterālās barošanas produkts. Pilnībā nokomplektēta ar uzturvielām un va</t>
        </is>
      </c>
      <c r="C5" s="3" t="n">
        <v>3</v>
      </c>
      <c r="D5" s="3" t="inlineStr">
        <is>
          <t>Peptamen 500 ml</t>
        </is>
      </c>
      <c r="E5" s="4" t="inlineStr">
        <is>
          <t>PARTIALLY_COMPLIANT</t>
        </is>
      </c>
      <c r="F5" s="3" t="n">
        <v>0.909</v>
      </c>
      <c r="G5" s="3" t="n">
        <v>10</v>
      </c>
      <c r="H5" s="3" t="n">
        <v>0</v>
      </c>
      <c r="I5" s="3" t="n">
        <v>1</v>
      </c>
      <c r="J5" s="3" t="inlineStr"/>
      <c r="K5" s="3" t="inlineStr">
        <is>
          <t>nutritionally_complete</t>
        </is>
      </c>
      <c r="L5" s="3" t="inlineStr">
        <is>
          <t>UNKNOWN nutritionally_complete: Cannot determine 'nutritionally_complete' for this product</t>
        </is>
      </c>
    </row>
    <row r="6">
      <c r="A6" s="3" t="inlineStr">
        <is>
          <t>1.1.1</t>
        </is>
      </c>
      <c r="B6" s="3" t="inlineStr">
        <is>
          <t>Īpašiem medicīniskiem nolūkiem paredzēta šķidra pārtika - caur zondi ievadāms enterālās barošanas produkts. Pilnībā nokomplektēta ar uzturvielām un va</t>
        </is>
      </c>
      <c r="C6" s="3" t="n">
        <v>4</v>
      </c>
      <c r="D6" s="3" t="inlineStr">
        <is>
          <t>Peptamen Junior 500 ml</t>
        </is>
      </c>
      <c r="E6" s="4" t="inlineStr">
        <is>
          <t>PARTIALLY_COMPLIANT</t>
        </is>
      </c>
      <c r="F6" s="3" t="n">
        <v>0.909</v>
      </c>
      <c r="G6" s="3" t="n">
        <v>10</v>
      </c>
      <c r="H6" s="3" t="n">
        <v>0</v>
      </c>
      <c r="I6" s="3" t="n">
        <v>1</v>
      </c>
      <c r="J6" s="3" t="inlineStr"/>
      <c r="K6" s="3" t="inlineStr">
        <is>
          <t>nutritionally_complete</t>
        </is>
      </c>
      <c r="L6" s="3" t="inlineStr">
        <is>
          <t>UNKNOWN nutritionally_complete: Cannot determine 'nutritionally_complete' for this product</t>
        </is>
      </c>
    </row>
    <row r="7">
      <c r="A7" s="3" t="inlineStr">
        <is>
          <t>1.1.1</t>
        </is>
      </c>
      <c r="B7" s="3" t="inlineStr">
        <is>
          <t>Īpašiem medicīniskiem nolūkiem paredzēta šķidra pārtika - caur zondi ievadāms enterālās barošanas produkts. Pilnībā nokomplektēta ar uzturvielām un va</t>
        </is>
      </c>
      <c r="C7" s="3" t="n">
        <v>5</v>
      </c>
      <c r="D7" s="3" t="inlineStr">
        <is>
          <t>Isosource Standard 1000 ml</t>
        </is>
      </c>
      <c r="E7" s="5" t="inlineStr">
        <is>
          <t>NON_COMPLIANT</t>
        </is>
      </c>
      <c r="F7" s="3" t="n">
        <v>0.8179999999999999</v>
      </c>
      <c r="G7" s="3" t="n">
        <v>9</v>
      </c>
      <c r="H7" s="3" t="n">
        <v>1</v>
      </c>
      <c r="I7" s="3" t="n">
        <v>1</v>
      </c>
      <c r="J7" s="3" t="inlineStr">
        <is>
          <t>volume: 1000.0 ml vs = 500.0 ml</t>
        </is>
      </c>
      <c r="K7" s="3" t="inlineStr">
        <is>
          <t>nutritionally_complete</t>
        </is>
      </c>
      <c r="L7" s="3" t="inlineStr">
        <is>
          <t>FAIL volume: 1000.0 ml != 500.0 ml; UNKNOWN nutritionally_complete: Cannot determine 'nutritionally_complete' for this product</t>
        </is>
      </c>
    </row>
    <row r="8">
      <c r="A8" s="3" t="inlineStr">
        <is>
          <t>1.1.2</t>
        </is>
      </c>
      <c r="B8" s="3" t="inlineStr">
        <is>
          <t>Īpašiem medicīniskiem nolūkiem paredzēta šķidra pārtika - caur zondi ievadāms enterālās barošanas produkts. Pilnībā nokomplektēta ar uzturvielām un va</t>
        </is>
      </c>
      <c r="C8" s="3" t="n">
        <v>1</v>
      </c>
      <c r="D8" s="3" t="inlineStr">
        <is>
          <t>Isosource Standard 1000 ml</t>
        </is>
      </c>
      <c r="E8" s="4" t="inlineStr">
        <is>
          <t>PARTIALLY_COMPLIANT</t>
        </is>
      </c>
      <c r="F8" s="3" t="n">
        <v>0.909</v>
      </c>
      <c r="G8" s="3" t="n">
        <v>10</v>
      </c>
      <c r="H8" s="3" t="n">
        <v>0</v>
      </c>
      <c r="I8" s="3" t="n">
        <v>1</v>
      </c>
      <c r="J8" s="3" t="inlineStr"/>
      <c r="K8" s="3" t="inlineStr">
        <is>
          <t>nutritionally_complete</t>
        </is>
      </c>
      <c r="L8" s="3" t="inlineStr">
        <is>
          <t>UNKNOWN nutritionally_complete: Cannot determine 'nutritionally_complete' for this product</t>
        </is>
      </c>
    </row>
    <row r="9">
      <c r="A9" s="3" t="inlineStr">
        <is>
          <t>1.1.2</t>
        </is>
      </c>
      <c r="B9" s="3" t="inlineStr">
        <is>
          <t>Īpašiem medicīniskiem nolūkiem paredzēta šķidra pārtika - caur zondi ievadāms enterālās barošanas produkts. Pilnībā nokomplektēta ar uzturvielām un va</t>
        </is>
      </c>
      <c r="C9" s="3" t="n">
        <v>2</v>
      </c>
      <c r="D9" s="3" t="inlineStr">
        <is>
          <t>Isosource Standard 500 ml</t>
        </is>
      </c>
      <c r="E9" s="5" t="inlineStr">
        <is>
          <t>NON_COMPLIANT</t>
        </is>
      </c>
      <c r="F9" s="3" t="n">
        <v>0.8179999999999999</v>
      </c>
      <c r="G9" s="3" t="n">
        <v>9</v>
      </c>
      <c r="H9" s="3" t="n">
        <v>1</v>
      </c>
      <c r="I9" s="3" t="n">
        <v>1</v>
      </c>
      <c r="J9" s="3" t="inlineStr">
        <is>
          <t>volume: 500.0 ml vs = 1000.0 ml</t>
        </is>
      </c>
      <c r="K9" s="3" t="inlineStr">
        <is>
          <t>nutritionally_complete</t>
        </is>
      </c>
      <c r="L9" s="3" t="inlineStr">
        <is>
          <t>FAIL volume: 500.0 ml != 1000.0 ml; UNKNOWN nutritionally_complete: Cannot determine 'nutritionally_complete' for this product</t>
        </is>
      </c>
    </row>
    <row r="10">
      <c r="A10" s="3" t="inlineStr">
        <is>
          <t>1.1.2</t>
        </is>
      </c>
      <c r="B10" s="3" t="inlineStr">
        <is>
          <t>Īpašiem medicīniskiem nolūkiem paredzēta šķidra pārtika - caur zondi ievadāms enterālās barošanas produkts. Pilnībā nokomplektēta ar uzturvielām un va</t>
        </is>
      </c>
      <c r="C10" s="3" t="n">
        <v>3</v>
      </c>
      <c r="D10" s="3" t="inlineStr">
        <is>
          <t>Isosource Junior 500 ml</t>
        </is>
      </c>
      <c r="E10" s="5" t="inlineStr">
        <is>
          <t>NON_COMPLIANT</t>
        </is>
      </c>
      <c r="F10" s="3" t="n">
        <v>0.8179999999999999</v>
      </c>
      <c r="G10" s="3" t="n">
        <v>9</v>
      </c>
      <c r="H10" s="3" t="n">
        <v>1</v>
      </c>
      <c r="I10" s="3" t="n">
        <v>1</v>
      </c>
      <c r="J10" s="3" t="inlineStr">
        <is>
          <t>volume: 500.0 ml vs = 1000.0 ml</t>
        </is>
      </c>
      <c r="K10" s="3" t="inlineStr">
        <is>
          <t>nutritionally_complete</t>
        </is>
      </c>
      <c r="L10" s="3" t="inlineStr">
        <is>
          <t>FAIL volume: 500.0 ml != 1000.0 ml; UNKNOWN nutritionally_complete: Cannot determine 'nutritionally_complete' for this product</t>
        </is>
      </c>
    </row>
    <row r="11">
      <c r="A11" s="3" t="inlineStr">
        <is>
          <t>1.1.2</t>
        </is>
      </c>
      <c r="B11" s="3" t="inlineStr">
        <is>
          <t>Īpašiem medicīniskiem nolūkiem paredzēta šķidra pārtika - caur zondi ievadāms enterālās barošanas produkts. Pilnībā nokomplektēta ar uzturvielām un va</t>
        </is>
      </c>
      <c r="C11" s="3" t="n">
        <v>4</v>
      </c>
      <c r="D11" s="3" t="inlineStr">
        <is>
          <t>Peptamen 500 ml</t>
        </is>
      </c>
      <c r="E11" s="5" t="inlineStr">
        <is>
          <t>NON_COMPLIANT</t>
        </is>
      </c>
      <c r="F11" s="3" t="n">
        <v>0.8179999999999999</v>
      </c>
      <c r="G11" s="3" t="n">
        <v>9</v>
      </c>
      <c r="H11" s="3" t="n">
        <v>1</v>
      </c>
      <c r="I11" s="3" t="n">
        <v>1</v>
      </c>
      <c r="J11" s="3" t="inlineStr">
        <is>
          <t>volume: 500.0 ml vs = 1000.0 ml</t>
        </is>
      </c>
      <c r="K11" s="3" t="inlineStr">
        <is>
          <t>nutritionally_complete</t>
        </is>
      </c>
      <c r="L11" s="3" t="inlineStr">
        <is>
          <t>FAIL volume: 500.0 ml != 1000.0 ml; UNKNOWN nutritionally_complete: Cannot determine 'nutritionally_complete' for this product</t>
        </is>
      </c>
    </row>
    <row r="12">
      <c r="A12" s="3" t="inlineStr">
        <is>
          <t>1.1.2</t>
        </is>
      </c>
      <c r="B12" s="3" t="inlineStr">
        <is>
          <t>Īpašiem medicīniskiem nolūkiem paredzēta šķidra pārtika - caur zondi ievadāms enterālās barošanas produkts. Pilnībā nokomplektēta ar uzturvielām un va</t>
        </is>
      </c>
      <c r="C12" s="3" t="n">
        <v>5</v>
      </c>
      <c r="D12" s="3" t="inlineStr">
        <is>
          <t>Peptamen Junior 500 ml</t>
        </is>
      </c>
      <c r="E12" s="5" t="inlineStr">
        <is>
          <t>NON_COMPLIANT</t>
        </is>
      </c>
      <c r="F12" s="3" t="n">
        <v>0.8179999999999999</v>
      </c>
      <c r="G12" s="3" t="n">
        <v>9</v>
      </c>
      <c r="H12" s="3" t="n">
        <v>1</v>
      </c>
      <c r="I12" s="3" t="n">
        <v>1</v>
      </c>
      <c r="J12" s="3" t="inlineStr">
        <is>
          <t>volume: 500.0 ml vs = 1000.0 ml</t>
        </is>
      </c>
      <c r="K12" s="3" t="inlineStr">
        <is>
          <t>nutritionally_complete</t>
        </is>
      </c>
      <c r="L12" s="3" t="inlineStr">
        <is>
          <t>FAIL volume: 500.0 ml != 1000.0 ml; UNKNOWN nutritionally_complete: Cannot determine 'nutritionally_complete' for this product</t>
        </is>
      </c>
    </row>
    <row r="13">
      <c r="A13" s="3" t="inlineStr">
        <is>
          <t>1.1.3</t>
        </is>
      </c>
      <c r="B13" s="3" t="inlineStr">
        <is>
          <t>Īpašiem medicīniskiem nolūkiem paredzēta šķidra pārtika - caur zondi ievadāms enterālās barošanas produkts. Pilnībā nokomplektēta ar uzturvielām un va</t>
        </is>
      </c>
      <c r="C13" s="3" t="n">
        <v>1</v>
      </c>
      <c r="D13" s="3" t="inlineStr">
        <is>
          <t>Isosource Junior 500 ml</t>
        </is>
      </c>
      <c r="E13" s="4" t="inlineStr">
        <is>
          <t>PARTIALLY_COMPLIANT</t>
        </is>
      </c>
      <c r="F13" s="3" t="n">
        <v>0.875</v>
      </c>
      <c r="G13" s="3" t="n">
        <v>7</v>
      </c>
      <c r="H13" s="3" t="n">
        <v>0</v>
      </c>
      <c r="I13" s="3" t="n">
        <v>1</v>
      </c>
      <c r="J13" s="3" t="inlineStr"/>
      <c r="K13" s="3" t="inlineStr">
        <is>
          <t>nutritionally_complete</t>
        </is>
      </c>
      <c r="L13" s="3" t="inlineStr">
        <is>
          <t>UNKNOWN nutritionally_complete: Cannot determine 'nutritionally_complete' for this product</t>
        </is>
      </c>
    </row>
    <row r="14">
      <c r="A14" s="3" t="inlineStr">
        <is>
          <t>1.1.3</t>
        </is>
      </c>
      <c r="B14" s="3" t="inlineStr">
        <is>
          <t>Īpašiem medicīniskiem nolūkiem paredzēta šķidra pārtika - caur zondi ievadāms enterālās barošanas produkts. Pilnībā nokomplektēta ar uzturvielām un va</t>
        </is>
      </c>
      <c r="C14" s="3" t="n">
        <v>2</v>
      </c>
      <c r="D14" s="3" t="inlineStr">
        <is>
          <t>Peptamen Junior 500 ml</t>
        </is>
      </c>
      <c r="E14" s="4" t="inlineStr">
        <is>
          <t>PARTIALLY_COMPLIANT</t>
        </is>
      </c>
      <c r="F14" s="3" t="n">
        <v>0.875</v>
      </c>
      <c r="G14" s="3" t="n">
        <v>7</v>
      </c>
      <c r="H14" s="3" t="n">
        <v>0</v>
      </c>
      <c r="I14" s="3" t="n">
        <v>1</v>
      </c>
      <c r="J14" s="3" t="inlineStr"/>
      <c r="K14" s="3" t="inlineStr">
        <is>
          <t>nutritionally_complete</t>
        </is>
      </c>
      <c r="L14" s="3" t="inlineStr">
        <is>
          <t>UNKNOWN nutritionally_complete: Cannot determine 'nutritionally_complete' for this product</t>
        </is>
      </c>
    </row>
    <row r="15">
      <c r="A15" s="3" t="inlineStr">
        <is>
          <t>1.1.3</t>
        </is>
      </c>
      <c r="B15" s="3" t="inlineStr">
        <is>
          <t>Īpašiem medicīniskiem nolūkiem paredzēta šķidra pārtika - caur zondi ievadāms enterālās barošanas produkts. Pilnībā nokomplektēta ar uzturvielām un va</t>
        </is>
      </c>
      <c r="C15" s="3" t="n">
        <v>3</v>
      </c>
      <c r="D15" s="3" t="inlineStr">
        <is>
          <t>Isosource Standard 500 ml</t>
        </is>
      </c>
      <c r="E15" s="5" t="inlineStr">
        <is>
          <t>NON_COMPLIANT</t>
        </is>
      </c>
      <c r="F15" s="3" t="n">
        <v>0.75</v>
      </c>
      <c r="G15" s="3" t="n">
        <v>6</v>
      </c>
      <c r="H15" s="3" t="n">
        <v>1</v>
      </c>
      <c r="I15" s="3" t="n">
        <v>1</v>
      </c>
      <c r="J15" s="3" t="inlineStr">
        <is>
          <t>osmolarity: 234.0 mOsm/l vs &lt;= 225.0 mOsm/l</t>
        </is>
      </c>
      <c r="K15" s="3" t="inlineStr">
        <is>
          <t>nutritionally_complete</t>
        </is>
      </c>
      <c r="L15" s="3" t="inlineStr">
        <is>
          <t>FAIL osmolarity: 234.0 does not satisfy &lt;= 225.0; UNKNOWN nutritionally_complete: Cannot determine 'nutritionally_complete' for this product</t>
        </is>
      </c>
    </row>
    <row r="16">
      <c r="A16" s="3" t="inlineStr">
        <is>
          <t>1.1.3</t>
        </is>
      </c>
      <c r="B16" s="3" t="inlineStr">
        <is>
          <t>Īpašiem medicīniskiem nolūkiem paredzēta šķidra pārtika - caur zondi ievadāms enterālās barošanas produkts. Pilnībā nokomplektēta ar uzturvielām un va</t>
        </is>
      </c>
      <c r="C16" s="3" t="n">
        <v>4</v>
      </c>
      <c r="D16" s="3" t="inlineStr">
        <is>
          <t>Peptamen 500 ml</t>
        </is>
      </c>
      <c r="E16" s="5" t="inlineStr">
        <is>
          <t>NON_COMPLIANT</t>
        </is>
      </c>
      <c r="F16" s="3" t="n">
        <v>0.75</v>
      </c>
      <c r="G16" s="3" t="n">
        <v>6</v>
      </c>
      <c r="H16" s="3" t="n">
        <v>1</v>
      </c>
      <c r="I16" s="3" t="n">
        <v>1</v>
      </c>
      <c r="J16" s="3" t="inlineStr">
        <is>
          <t>osmolarity: 270.0 mOsm/l vs &lt;= 225.0 mOsm/l</t>
        </is>
      </c>
      <c r="K16" s="3" t="inlineStr">
        <is>
          <t>nutritionally_complete</t>
        </is>
      </c>
      <c r="L16" s="3" t="inlineStr">
        <is>
          <t>FAIL osmolarity: 270.0 does not satisfy &lt;= 225.0; UNKNOWN nutritionally_complete: Cannot determine 'nutritionally_complete' for this product</t>
        </is>
      </c>
    </row>
    <row r="17">
      <c r="A17" s="3" t="inlineStr">
        <is>
          <t>1.1.3</t>
        </is>
      </c>
      <c r="B17" s="3" t="inlineStr">
        <is>
          <t>Īpašiem medicīniskiem nolūkiem paredzēta šķidra pārtika - caur zondi ievadāms enterālās barošanas produkts. Pilnībā nokomplektēta ar uzturvielām un va</t>
        </is>
      </c>
      <c r="C17" s="3" t="n">
        <v>5</v>
      </c>
      <c r="D17" s="3" t="inlineStr">
        <is>
          <t>Impact Enteral 500 ml</t>
        </is>
      </c>
      <c r="E17" s="5" t="inlineStr">
        <is>
          <t>NON_COMPLIANT</t>
        </is>
      </c>
      <c r="F17" s="3" t="n">
        <v>0.75</v>
      </c>
      <c r="G17" s="3" t="n">
        <v>6</v>
      </c>
      <c r="H17" s="3" t="n">
        <v>1</v>
      </c>
      <c r="I17" s="3" t="n">
        <v>1</v>
      </c>
      <c r="J17" s="3" t="inlineStr">
        <is>
          <t>osmolarity: 298.0 mOsm/l vs &lt;= 225.0 mOsm/l</t>
        </is>
      </c>
      <c r="K17" s="3" t="inlineStr">
        <is>
          <t>nutritionally_complete</t>
        </is>
      </c>
      <c r="L17" s="3" t="inlineStr">
        <is>
          <t>FAIL osmolarity: 298.0 does not satisfy &lt;= 225.0; UNKNOWN nutritionally_complete: Cannot determine 'nutritionally_complete' for this product</t>
        </is>
      </c>
    </row>
    <row r="18">
      <c r="A18" s="3" t="inlineStr">
        <is>
          <t>1.1.4</t>
        </is>
      </c>
      <c r="B18" s="3" t="inlineStr">
        <is>
          <t>Īpašiem medicīniskiem nolūkiem paredzēta šķidra pārtika - caur zondi ievadāms enterālās barošanas produkts. Pilnībā nokomplektēta ar uzturvielām un va</t>
        </is>
      </c>
      <c r="C18" s="3" t="n">
        <v>1</v>
      </c>
      <c r="D18" s="3" t="inlineStr">
        <is>
          <t>Isosource Standard 1000 ml</t>
        </is>
      </c>
      <c r="E18" s="5" t="inlineStr">
        <is>
          <t>NON_COMPLIANT</t>
        </is>
      </c>
      <c r="F18" s="3" t="n">
        <v>0.75</v>
      </c>
      <c r="G18" s="3" t="n">
        <v>6</v>
      </c>
      <c r="H18" s="3" t="n">
        <v>1</v>
      </c>
      <c r="I18" s="3" t="n">
        <v>1</v>
      </c>
      <c r="J18" s="3" t="inlineStr">
        <is>
          <t>osmolarity: 234.0 mOsm/l vs &lt;= 225.0 mOsm/l</t>
        </is>
      </c>
      <c r="K18" s="3" t="inlineStr">
        <is>
          <t>nutritionally_complete</t>
        </is>
      </c>
      <c r="L18" s="3" t="inlineStr">
        <is>
          <t>FAIL osmolarity: 234.0 does not satisfy &lt;= 225.0; UNKNOWN nutritionally_complete: Cannot determine 'nutritionally_complete' for this product</t>
        </is>
      </c>
    </row>
    <row r="19">
      <c r="A19" s="3" t="inlineStr">
        <is>
          <t>1.1.4</t>
        </is>
      </c>
      <c r="B19" s="3" t="inlineStr">
        <is>
          <t>Īpašiem medicīniskiem nolūkiem paredzēta šķidra pārtika - caur zondi ievadāms enterālās barošanas produkts. Pilnībā nokomplektēta ar uzturvielām un va</t>
        </is>
      </c>
      <c r="C19" s="3" t="n">
        <v>2</v>
      </c>
      <c r="D19" s="3" t="inlineStr">
        <is>
          <t>Isosource Junior 500 ml</t>
        </is>
      </c>
      <c r="E19" s="5" t="inlineStr">
        <is>
          <t>NON_COMPLIANT</t>
        </is>
      </c>
      <c r="F19" s="3" t="n">
        <v>0.75</v>
      </c>
      <c r="G19" s="3" t="n">
        <v>6</v>
      </c>
      <c r="H19" s="3" t="n">
        <v>1</v>
      </c>
      <c r="I19" s="3" t="n">
        <v>1</v>
      </c>
      <c r="J19" s="3" t="inlineStr">
        <is>
          <t>volume: 500.0 ml vs = 1000.0 ml</t>
        </is>
      </c>
      <c r="K19" s="3" t="inlineStr">
        <is>
          <t>nutritionally_complete</t>
        </is>
      </c>
      <c r="L19" s="3" t="inlineStr">
        <is>
          <t>FAIL volume: 500.0 ml != 1000.0 ml; UNKNOWN nutritionally_complete: Cannot determine 'nutritionally_complete' for this product</t>
        </is>
      </c>
    </row>
    <row r="20">
      <c r="A20" s="3" t="inlineStr">
        <is>
          <t>1.1.4</t>
        </is>
      </c>
      <c r="B20" s="3" t="inlineStr">
        <is>
          <t>Īpašiem medicīniskiem nolūkiem paredzēta šķidra pārtika - caur zondi ievadāms enterālās barošanas produkts. Pilnībā nokomplektēta ar uzturvielām un va</t>
        </is>
      </c>
      <c r="C20" s="3" t="n">
        <v>3</v>
      </c>
      <c r="D20" s="3" t="inlineStr">
        <is>
          <t>Peptamen Junior 500 ml</t>
        </is>
      </c>
      <c r="E20" s="5" t="inlineStr">
        <is>
          <t>NON_COMPLIANT</t>
        </is>
      </c>
      <c r="F20" s="3" t="n">
        <v>0.75</v>
      </c>
      <c r="G20" s="3" t="n">
        <v>6</v>
      </c>
      <c r="H20" s="3" t="n">
        <v>1</v>
      </c>
      <c r="I20" s="3" t="n">
        <v>1</v>
      </c>
      <c r="J20" s="3" t="inlineStr">
        <is>
          <t>volume: 500.0 ml vs = 1000.0 ml</t>
        </is>
      </c>
      <c r="K20" s="3" t="inlineStr">
        <is>
          <t>nutritionally_complete</t>
        </is>
      </c>
      <c r="L20" s="3" t="inlineStr">
        <is>
          <t>FAIL volume: 500.0 ml != 1000.0 ml; UNKNOWN nutritionally_complete: Cannot determine 'nutritionally_complete' for this product</t>
        </is>
      </c>
    </row>
    <row r="21">
      <c r="A21" s="3" t="inlineStr">
        <is>
          <t>1.1.4</t>
        </is>
      </c>
      <c r="B21" s="3" t="inlineStr">
        <is>
          <t>Īpašiem medicīniskiem nolūkiem paredzēta šķidra pārtika - caur zondi ievadāms enterālās barošanas produkts. Pilnībā nokomplektēta ar uzturvielām un va</t>
        </is>
      </c>
      <c r="C21" s="3" t="n">
        <v>4</v>
      </c>
      <c r="D21" s="3" t="inlineStr">
        <is>
          <t>Isosource Standard 500 ml</t>
        </is>
      </c>
      <c r="E21" s="5" t="inlineStr">
        <is>
          <t>NON_COMPLIANT</t>
        </is>
      </c>
      <c r="F21" s="3" t="n">
        <v>0.625</v>
      </c>
      <c r="G21" s="3" t="n">
        <v>5</v>
      </c>
      <c r="H21" s="3" t="n">
        <v>2</v>
      </c>
      <c r="I21" s="3" t="n">
        <v>1</v>
      </c>
      <c r="J21" s="3" t="inlineStr">
        <is>
          <t>osmolarity: 234.0 mOsm/l vs &lt;= 225.0 mOsm/l; volume: 500.0 ml vs = 1000.0 ml</t>
        </is>
      </c>
      <c r="K21" s="3" t="inlineStr">
        <is>
          <t>nutritionally_complete</t>
        </is>
      </c>
      <c r="L21" s="3" t="inlineStr">
        <is>
          <t>FAIL osmolarity: 234.0 does not satisfy &lt;= 225.0; FAIL volume: 500.0 ml != 1000.0 ml; UNKNOWN nutritionally_complete: Cannot determine 'nutritionally_complete' for this product</t>
        </is>
      </c>
    </row>
    <row r="22">
      <c r="A22" s="3" t="inlineStr">
        <is>
          <t>1.1.4</t>
        </is>
      </c>
      <c r="B22" s="3" t="inlineStr">
        <is>
          <t>Īpašiem medicīniskiem nolūkiem paredzēta šķidra pārtika - caur zondi ievadāms enterālās barošanas produkts. Pilnībā nokomplektēta ar uzturvielām un va</t>
        </is>
      </c>
      <c r="C22" s="3" t="n">
        <v>5</v>
      </c>
      <c r="D22" s="3" t="inlineStr">
        <is>
          <t>Isosource Standard Fibre 1000 ml</t>
        </is>
      </c>
      <c r="E22" s="5" t="inlineStr">
        <is>
          <t>NON_COMPLIANT</t>
        </is>
      </c>
      <c r="F22" s="3" t="n">
        <v>0.625</v>
      </c>
      <c r="G22" s="3" t="n">
        <v>5</v>
      </c>
      <c r="H22" s="3" t="n">
        <v>2</v>
      </c>
      <c r="I22" s="3" t="n">
        <v>1</v>
      </c>
      <c r="J22" s="3" t="inlineStr">
        <is>
          <t>osmolarity: 249.0 mOsm/l vs &lt;= 225.0 mOsm/l; contains_fiber: fiber=1.5 g/100ml vs no fiber</t>
        </is>
      </c>
      <c r="K22" s="3" t="inlineStr">
        <is>
          <t>nutritionally_complete</t>
        </is>
      </c>
      <c r="L22" s="3" t="inlineStr">
        <is>
          <t>FAIL osmolarity: 249.0 does not satisfy &lt;= 225.0; FAIL contains_fiber: Product contains fiber (1.5 g/100ml); UNKNOWN nutritionally_complete: Cannot determine 'nutritionally_complete' for this product</t>
        </is>
      </c>
    </row>
    <row r="23">
      <c r="A23" s="3" t="inlineStr">
        <is>
          <t>1.1.5</t>
        </is>
      </c>
      <c r="B23" s="3" t="inlineStr">
        <is>
          <t>Īpašiem medicīniskiem nolūkiem paredzēta šķidra pārtika - caur zondi ievadāms enterālās barošanas produkts. Pilnībā nokomplektēta ar uzturvielām un va</t>
        </is>
      </c>
      <c r="C23" s="3" t="n">
        <v>1</v>
      </c>
      <c r="D23" s="3" t="inlineStr">
        <is>
          <t>Isosource Standard Fibre 500 ml</t>
        </is>
      </c>
      <c r="E23" s="4" t="inlineStr">
        <is>
          <t>PARTIALLY_COMPLIANT</t>
        </is>
      </c>
      <c r="F23" s="3" t="n">
        <v>0.889</v>
      </c>
      <c r="G23" s="3" t="n">
        <v>8</v>
      </c>
      <c r="H23" s="3" t="n">
        <v>0</v>
      </c>
      <c r="I23" s="3" t="n">
        <v>1</v>
      </c>
      <c r="J23" s="3" t="inlineStr"/>
      <c r="K23" s="3" t="inlineStr">
        <is>
          <t>nutritionally_complete</t>
        </is>
      </c>
      <c r="L23" s="3" t="inlineStr">
        <is>
          <t>UNKNOWN nutritionally_complete: Cannot determine 'nutritionally_complete' for this product</t>
        </is>
      </c>
    </row>
    <row r="24">
      <c r="A24" s="3" t="inlineStr">
        <is>
          <t>1.1.5</t>
        </is>
      </c>
      <c r="B24" s="3" t="inlineStr">
        <is>
          <t>Īpašiem medicīniskiem nolūkiem paredzēta šķidra pārtika - caur zondi ievadāms enterālās barošanas produkts. Pilnībā nokomplektēta ar uzturvielām un va</t>
        </is>
      </c>
      <c r="C24" s="3" t="n">
        <v>2</v>
      </c>
      <c r="D24" s="3" t="inlineStr">
        <is>
          <t>Isosource Standard Fibre 1000 ml</t>
        </is>
      </c>
      <c r="E24" s="5" t="inlineStr">
        <is>
          <t>NON_COMPLIANT</t>
        </is>
      </c>
      <c r="F24" s="3" t="n">
        <v>0.778</v>
      </c>
      <c r="G24" s="3" t="n">
        <v>7</v>
      </c>
      <c r="H24" s="3" t="n">
        <v>1</v>
      </c>
      <c r="I24" s="3" t="n">
        <v>1</v>
      </c>
      <c r="J24" s="3" t="inlineStr">
        <is>
          <t>volume: 1000.0 ml vs = 500.0 ml</t>
        </is>
      </c>
      <c r="K24" s="3" t="inlineStr">
        <is>
          <t>nutritionally_complete</t>
        </is>
      </c>
      <c r="L24" s="3" t="inlineStr">
        <is>
          <t>FAIL volume: 1000.0 ml != 500.0 ml; UNKNOWN nutritionally_complete: Cannot determine 'nutritionally_complete' for this product</t>
        </is>
      </c>
    </row>
    <row r="25">
      <c r="A25" s="3" t="inlineStr">
        <is>
          <t>1.1.5</t>
        </is>
      </c>
      <c r="B25" s="3" t="inlineStr">
        <is>
          <t>Īpašiem medicīniskiem nolūkiem paredzēta šķidra pārtika - caur zondi ievadāms enterālās barošanas produkts. Pilnībā nokomplektēta ar uzturvielām un va</t>
        </is>
      </c>
      <c r="C25" s="3" t="n">
        <v>3</v>
      </c>
      <c r="D25" s="3" t="inlineStr">
        <is>
          <t>Isosource Standard 500 ml</t>
        </is>
      </c>
      <c r="E25" s="5" t="inlineStr">
        <is>
          <t>NON_COMPLIANT</t>
        </is>
      </c>
      <c r="F25" s="3" t="n">
        <v>0.667</v>
      </c>
      <c r="G25" s="3" t="n">
        <v>6</v>
      </c>
      <c r="H25" s="3" t="n">
        <v>2</v>
      </c>
      <c r="I25" s="3" t="n">
        <v>1</v>
      </c>
      <c r="J25" s="3" t="inlineStr">
        <is>
          <t>fiber: 0.0 g/100ml vs &gt;= 1.5 g/100ml; contains_fiber: fiber=0.0 g/100ml vs contains fiber</t>
        </is>
      </c>
      <c r="K25" s="3" t="inlineStr">
        <is>
          <t>nutritionally_complete</t>
        </is>
      </c>
      <c r="L25" s="3" t="inlineStr">
        <is>
          <t>FAIL fiber: 0.0 does not satisfy &gt;= 1.5; FAIL contains_fiber: Product has no/minimal fiber; UNKNOWN nutritionally_complete: Cannot determine 'nutritionally_complete' for this product</t>
        </is>
      </c>
    </row>
    <row r="26">
      <c r="A26" s="3" t="inlineStr">
        <is>
          <t>1.1.5</t>
        </is>
      </c>
      <c r="B26" s="3" t="inlineStr">
        <is>
          <t>Īpašiem medicīniskiem nolūkiem paredzēta šķidra pārtika - caur zondi ievadāms enterālās barošanas produkts. Pilnībā nokomplektēta ar uzturvielām un va</t>
        </is>
      </c>
      <c r="C26" s="3" t="n">
        <v>4</v>
      </c>
      <c r="D26" s="3" t="inlineStr">
        <is>
          <t>Isosource Energy Fibre 500 ml</t>
        </is>
      </c>
      <c r="E26" s="5" t="inlineStr">
        <is>
          <t>NON_COMPLIANT</t>
        </is>
      </c>
      <c r="F26" s="3" t="n">
        <v>0.667</v>
      </c>
      <c r="G26" s="3" t="n">
        <v>6</v>
      </c>
      <c r="H26" s="3" t="n">
        <v>2</v>
      </c>
      <c r="I26" s="3" t="n">
        <v>1</v>
      </c>
      <c r="J26" s="3" t="inlineStr">
        <is>
          <t>energy: 160.0 kcal/100ml vs 100.0-105.0 kcal/100ml; osmolarity: 315.0 mOsm/l vs &lt;= 255.0 mOsm/l</t>
        </is>
      </c>
      <c r="K26" s="3" t="inlineStr">
        <is>
          <t>nutritionally_complete</t>
        </is>
      </c>
      <c r="L26" s="3" t="inlineStr">
        <is>
          <t>FAIL energy: 160.0 outside range 100.0-105.0; FAIL osmolarity: 315.0 does not satisfy &lt;= 255.0; UNKNOWN nutritionally_complete: Cannot determine 'nutritionally_complete' for this product</t>
        </is>
      </c>
    </row>
    <row r="27">
      <c r="A27" s="3" t="inlineStr">
        <is>
          <t>1.1.5</t>
        </is>
      </c>
      <c r="B27" s="3" t="inlineStr">
        <is>
          <t>Īpašiem medicīniskiem nolūkiem paredzēta šķidra pārtika - caur zondi ievadāms enterālās barošanas produkts. Pilnībā nokomplektēta ar uzturvielām un va</t>
        </is>
      </c>
      <c r="C27" s="3" t="n">
        <v>5</v>
      </c>
      <c r="D27" s="3" t="inlineStr">
        <is>
          <t>Isosource 2.0 Protein Fibre 500 ml</t>
        </is>
      </c>
      <c r="E27" s="5" t="inlineStr">
        <is>
          <t>NON_COMPLIANT</t>
        </is>
      </c>
      <c r="F27" s="3" t="n">
        <v>0.667</v>
      </c>
      <c r="G27" s="3" t="n">
        <v>6</v>
      </c>
      <c r="H27" s="3" t="n">
        <v>2</v>
      </c>
      <c r="I27" s="3" t="n">
        <v>1</v>
      </c>
      <c r="J27" s="3" t="inlineStr">
        <is>
          <t>energy: 200.0 kcal/100ml vs 100.0-105.0 kcal/100ml; osmolarity: 397.0 mOsm/l vs &lt;= 255.0 mOsm/l</t>
        </is>
      </c>
      <c r="K27" s="3" t="inlineStr">
        <is>
          <t>nutritionally_complete</t>
        </is>
      </c>
      <c r="L27" s="3" t="inlineStr">
        <is>
          <t>FAIL energy: 200.0 outside range 100.0-105.0; FAIL osmolarity: 397.0 does not satisfy &lt;= 255.0; UNKNOWN nutritionally_complete: Cannot determine 'nutritionally_complete' for this product</t>
        </is>
      </c>
    </row>
    <row r="28">
      <c r="A28" s="3" t="inlineStr">
        <is>
          <t>1.1.6</t>
        </is>
      </c>
      <c r="B28" s="3" t="inlineStr">
        <is>
          <t>Īpašiem medicīniskiem nolūkiem paredzēta šķidra pārtika - caur zondi ievadāms enterālās barošanas produkts. Pilnībā nokomplektēta ar uzturvielām un va</t>
        </is>
      </c>
      <c r="C28" s="3" t="n">
        <v>1</v>
      </c>
      <c r="D28" s="3" t="inlineStr">
        <is>
          <t>Isosource Standard Fibre 1000 ml</t>
        </is>
      </c>
      <c r="E28" s="4" t="inlineStr">
        <is>
          <t>PARTIALLY_COMPLIANT</t>
        </is>
      </c>
      <c r="F28" s="3" t="n">
        <v>0.889</v>
      </c>
      <c r="G28" s="3" t="n">
        <v>8</v>
      </c>
      <c r="H28" s="3" t="n">
        <v>0</v>
      </c>
      <c r="I28" s="3" t="n">
        <v>1</v>
      </c>
      <c r="J28" s="3" t="inlineStr"/>
      <c r="K28" s="3" t="inlineStr">
        <is>
          <t>nutritionally_complete</t>
        </is>
      </c>
      <c r="L28" s="3" t="inlineStr">
        <is>
          <t>UNKNOWN nutritionally_complete: Cannot determine 'nutritionally_complete' for this product</t>
        </is>
      </c>
    </row>
    <row r="29">
      <c r="A29" s="3" t="inlineStr">
        <is>
          <t>1.1.6</t>
        </is>
      </c>
      <c r="B29" s="3" t="inlineStr">
        <is>
          <t>Īpašiem medicīniskiem nolūkiem paredzēta šķidra pārtika - caur zondi ievadāms enterālās barošanas produkts. Pilnībā nokomplektēta ar uzturvielām un va</t>
        </is>
      </c>
      <c r="C29" s="3" t="n">
        <v>2</v>
      </c>
      <c r="D29" s="3" t="inlineStr">
        <is>
          <t>Isosource Standard Fibre 500 ml</t>
        </is>
      </c>
      <c r="E29" s="5" t="inlineStr">
        <is>
          <t>NON_COMPLIANT</t>
        </is>
      </c>
      <c r="F29" s="3" t="n">
        <v>0.778</v>
      </c>
      <c r="G29" s="3" t="n">
        <v>7</v>
      </c>
      <c r="H29" s="3" t="n">
        <v>1</v>
      </c>
      <c r="I29" s="3" t="n">
        <v>1</v>
      </c>
      <c r="J29" s="3" t="inlineStr">
        <is>
          <t>volume: 500.0 ml vs = 1000.0 ml</t>
        </is>
      </c>
      <c r="K29" s="3" t="inlineStr">
        <is>
          <t>nutritionally_complete</t>
        </is>
      </c>
      <c r="L29" s="3" t="inlineStr">
        <is>
          <t>FAIL volume: 500.0 ml != 1000.0 ml; UNKNOWN nutritionally_complete: Cannot determine 'nutritionally_complete' for this product</t>
        </is>
      </c>
    </row>
    <row r="30">
      <c r="A30" s="3" t="inlineStr">
        <is>
          <t>1.1.6</t>
        </is>
      </c>
      <c r="B30" s="3" t="inlineStr">
        <is>
          <t>Īpašiem medicīniskiem nolūkiem paredzēta šķidra pārtika - caur zondi ievadāms enterālās barošanas produkts. Pilnībā nokomplektēta ar uzturvielām un va</t>
        </is>
      </c>
      <c r="C30" s="3" t="n">
        <v>3</v>
      </c>
      <c r="D30" s="3" t="inlineStr">
        <is>
          <t>Isosource Standard 1000 ml</t>
        </is>
      </c>
      <c r="E30" s="5" t="inlineStr">
        <is>
          <t>NON_COMPLIANT</t>
        </is>
      </c>
      <c r="F30" s="3" t="n">
        <v>0.667</v>
      </c>
      <c r="G30" s="3" t="n">
        <v>6</v>
      </c>
      <c r="H30" s="3" t="n">
        <v>2</v>
      </c>
      <c r="I30" s="3" t="n">
        <v>1</v>
      </c>
      <c r="J30" s="3" t="inlineStr">
        <is>
          <t>fiber: 0.0 g/100ml vs &gt;= 1.5 g/100ml; contains_fiber: fiber=0.0 g/100ml vs contains fiber</t>
        </is>
      </c>
      <c r="K30" s="3" t="inlineStr">
        <is>
          <t>nutritionally_complete</t>
        </is>
      </c>
      <c r="L30" s="3" t="inlineStr">
        <is>
          <t>FAIL fiber: 0.0 does not satisfy &gt;= 1.5; FAIL contains_fiber: Product has no/minimal fiber; UNKNOWN nutritionally_complete: Cannot determine 'nutritionally_complete' for this product</t>
        </is>
      </c>
    </row>
    <row r="31">
      <c r="A31" s="3" t="inlineStr">
        <is>
          <t>1.1.6</t>
        </is>
      </c>
      <c r="B31" s="3" t="inlineStr">
        <is>
          <t>Īpašiem medicīniskiem nolūkiem paredzēta šķidra pārtika - caur zondi ievadāms enterālās barošanas produkts. Pilnībā nokomplektēta ar uzturvielām un va</t>
        </is>
      </c>
      <c r="C31" s="3" t="n">
        <v>4</v>
      </c>
      <c r="D31" s="3" t="inlineStr">
        <is>
          <t>Isosource Standard 500 ml</t>
        </is>
      </c>
      <c r="E31" s="5" t="inlineStr">
        <is>
          <t>NON_COMPLIANT</t>
        </is>
      </c>
      <c r="F31" s="3" t="n">
        <v>0.556</v>
      </c>
      <c r="G31" s="3" t="n">
        <v>5</v>
      </c>
      <c r="H31" s="3" t="n">
        <v>3</v>
      </c>
      <c r="I31" s="3" t="n">
        <v>1</v>
      </c>
      <c r="J31" s="3" t="inlineStr">
        <is>
          <t>fiber: 0.0 g/100ml vs &gt;= 1.5 g/100ml; volume: 500.0 ml vs = 1000.0 ml; contains_fiber: fiber=0.0 g/100ml vs contains fiber</t>
        </is>
      </c>
      <c r="K31" s="3" t="inlineStr">
        <is>
          <t>nutritionally_complete</t>
        </is>
      </c>
      <c r="L31" s="3" t="inlineStr">
        <is>
          <t>FAIL fiber: 0.0 does not satisfy &gt;= 1.5; FAIL volume: 500.0 ml != 1000.0 ml; FAIL contains_fiber: Product has no/minimal fiber; UNKNOWN nutritionally_complete: Cannot determine 'nutritionally_complete' for this product</t>
        </is>
      </c>
    </row>
    <row r="32">
      <c r="A32" s="3" t="inlineStr">
        <is>
          <t>1.1.6</t>
        </is>
      </c>
      <c r="B32" s="3" t="inlineStr">
        <is>
          <t>Īpašiem medicīniskiem nolūkiem paredzēta šķidra pārtika - caur zondi ievadāms enterālās barošanas produkts. Pilnībā nokomplektēta ar uzturvielām un va</t>
        </is>
      </c>
      <c r="C32" s="3" t="n">
        <v>5</v>
      </c>
      <c r="D32" s="3" t="inlineStr">
        <is>
          <t>Isosource Energy Fibre 500 ml</t>
        </is>
      </c>
      <c r="E32" s="5" t="inlineStr">
        <is>
          <t>NON_COMPLIANT</t>
        </is>
      </c>
      <c r="F32" s="3" t="n">
        <v>0.556</v>
      </c>
      <c r="G32" s="3" t="n">
        <v>5</v>
      </c>
      <c r="H32" s="3" t="n">
        <v>3</v>
      </c>
      <c r="I32" s="3" t="n">
        <v>1</v>
      </c>
      <c r="J32" s="3" t="inlineStr">
        <is>
          <t>energy: 160.0 kcal/100ml vs 100.0-105.0 kcal/100ml; osmolarity: 315.0 mOsm/l vs &lt;= 255.0 mOsm/l; volume: 500.0 ml vs = 1000.0 ml</t>
        </is>
      </c>
      <c r="K32" s="3" t="inlineStr">
        <is>
          <t>nutritionally_complete</t>
        </is>
      </c>
      <c r="L32" s="3" t="inlineStr">
        <is>
          <t>FAIL energy: 160.0 outside range 100.0-105.0; FAIL osmolarity: 315.0 does not satisfy &lt;= 255.0; FAIL volume: 500.0 ml != 1000.0 ml; UNKNOWN nutritionally_complete: Cannot determine 'nutritionally_complete' for this product</t>
        </is>
      </c>
    </row>
    <row r="33">
      <c r="A33" s="3" t="inlineStr">
        <is>
          <t>1.1.7</t>
        </is>
      </c>
      <c r="B33" s="3" t="inlineStr">
        <is>
          <t>Īpašiem medicīniskiem nolūkiem paredzēta šķidra pārtika - caur zondi ievadāms enterālās barošanas produkts. Pilnībā nokomplektēta ar uzturvielām un va</t>
        </is>
      </c>
      <c r="C33" s="3" t="n">
        <v>1</v>
      </c>
      <c r="D33" s="3" t="inlineStr">
        <is>
          <t>Isosource 2.0 Protein Fibre 500 ml</t>
        </is>
      </c>
      <c r="E33" s="4" t="inlineStr">
        <is>
          <t>PARTIALLY_COMPLIANT</t>
        </is>
      </c>
      <c r="F33" s="3" t="n">
        <v>0.9</v>
      </c>
      <c r="G33" s="3" t="n">
        <v>9</v>
      </c>
      <c r="H33" s="3" t="n">
        <v>0</v>
      </c>
      <c r="I33" s="3" t="n">
        <v>1</v>
      </c>
      <c r="J33" s="3" t="inlineStr"/>
      <c r="K33" s="3" t="inlineStr">
        <is>
          <t>nutritionally_complete</t>
        </is>
      </c>
      <c r="L33" s="3" t="inlineStr">
        <is>
          <t>UNKNOWN nutritionally_complete: Cannot determine 'nutritionally_complete' for this product</t>
        </is>
      </c>
    </row>
    <row r="34">
      <c r="A34" s="3" t="inlineStr">
        <is>
          <t>1.1.7</t>
        </is>
      </c>
      <c r="B34" s="3" t="inlineStr">
        <is>
          <t>Īpašiem medicīniskiem nolūkiem paredzēta šķidra pārtika - caur zondi ievadāms enterālās barošanas produkts. Pilnībā nokomplektēta ar uzturvielām un va</t>
        </is>
      </c>
      <c r="C34" s="3" t="n">
        <v>2</v>
      </c>
      <c r="D34" s="3" t="inlineStr">
        <is>
          <t>Novasource GI Advance 500 ml</t>
        </is>
      </c>
      <c r="E34" s="5" t="inlineStr">
        <is>
          <t>NON_COMPLIANT</t>
        </is>
      </c>
      <c r="F34" s="3" t="n">
        <v>0.8</v>
      </c>
      <c r="G34" s="3" t="n">
        <v>8</v>
      </c>
      <c r="H34" s="3" t="n">
        <v>1</v>
      </c>
      <c r="I34" s="3" t="n">
        <v>1</v>
      </c>
      <c r="J34" s="3" t="inlineStr">
        <is>
          <t>energy: 155.0 kcal/100ml vs = 200.0 kcal/100ml</t>
        </is>
      </c>
      <c r="K34" s="3" t="inlineStr">
        <is>
          <t>nutritionally_complete</t>
        </is>
      </c>
      <c r="L34" s="3" t="inlineStr">
        <is>
          <t>FAIL energy: 155.0 does not satisfy = 200.0; UNKNOWN nutritionally_complete: Cannot determine 'nutritionally_complete' for this product</t>
        </is>
      </c>
    </row>
    <row r="35">
      <c r="A35" s="3" t="inlineStr">
        <is>
          <t>1.1.7</t>
        </is>
      </c>
      <c r="B35" s="3" t="inlineStr">
        <is>
          <t>Īpašiem medicīniskiem nolūkiem paredzēta šķidra pārtika - caur zondi ievadāms enterālās barošanas produkts. Pilnībā nokomplektēta ar uzturvielām un va</t>
        </is>
      </c>
      <c r="C35" s="3" t="n">
        <v>3</v>
      </c>
      <c r="D35" s="3" t="inlineStr">
        <is>
          <t>Isosource Standard Fibre 500 ml</t>
        </is>
      </c>
      <c r="E35" s="5" t="inlineStr">
        <is>
          <t>NON_COMPLIANT</t>
        </is>
      </c>
      <c r="F35" s="3" t="n">
        <v>0.7</v>
      </c>
      <c r="G35" s="3" t="n">
        <v>7</v>
      </c>
      <c r="H35" s="3" t="n">
        <v>2</v>
      </c>
      <c r="I35" s="3" t="n">
        <v>1</v>
      </c>
      <c r="J35" s="3" t="inlineStr">
        <is>
          <t>energy: 103.0 kcal/100ml vs = 200.0 kcal/100ml; protein: 4.0 g/100ml vs &gt;= 10.0 g/100ml</t>
        </is>
      </c>
      <c r="K35" s="3" t="inlineStr">
        <is>
          <t>nutritionally_complete</t>
        </is>
      </c>
      <c r="L35" s="3" t="inlineStr">
        <is>
          <t>FAIL energy: 103.0 does not satisfy = 200.0; FAIL protein: 4.0 does not satisfy &gt;= 10.0; UNKNOWN nutritionally_complete: Cannot determine 'nutritionally_complete' for this product</t>
        </is>
      </c>
    </row>
    <row r="36">
      <c r="A36" s="3" t="inlineStr">
        <is>
          <t>1.1.7</t>
        </is>
      </c>
      <c r="B36" s="3" t="inlineStr">
        <is>
          <t>Īpašiem medicīniskiem nolūkiem paredzēta šķidra pārtika - caur zondi ievadāms enterālās barošanas produkts. Pilnībā nokomplektēta ar uzturvielām un va</t>
        </is>
      </c>
      <c r="C36" s="3" t="n">
        <v>4</v>
      </c>
      <c r="D36" s="3" t="inlineStr">
        <is>
          <t>Isosource Energy Fibre 500 ml</t>
        </is>
      </c>
      <c r="E36" s="5" t="inlineStr">
        <is>
          <t>NON_COMPLIANT</t>
        </is>
      </c>
      <c r="F36" s="3" t="n">
        <v>0.7</v>
      </c>
      <c r="G36" s="3" t="n">
        <v>7</v>
      </c>
      <c r="H36" s="3" t="n">
        <v>2</v>
      </c>
      <c r="I36" s="3" t="n">
        <v>1</v>
      </c>
      <c r="J36" s="3" t="inlineStr">
        <is>
          <t>energy: 160.0 kcal/100ml vs = 200.0 kcal/100ml; protein: 6.3 g/100ml vs &gt;= 10.0 g/100ml</t>
        </is>
      </c>
      <c r="K36" s="3" t="inlineStr">
        <is>
          <t>nutritionally_complete</t>
        </is>
      </c>
      <c r="L36" s="3" t="inlineStr">
        <is>
          <t>FAIL energy: 160.0 does not satisfy = 200.0; FAIL protein: 6.3 does not satisfy &gt;= 10.0; UNKNOWN nutritionally_complete: Cannot determine 'nutritionally_complete' for this product</t>
        </is>
      </c>
    </row>
    <row r="37">
      <c r="A37" s="3" t="inlineStr">
        <is>
          <t>1.1.7</t>
        </is>
      </c>
      <c r="B37" s="3" t="inlineStr">
        <is>
          <t>Īpašiem medicīniskiem nolūkiem paredzēta šķidra pārtika - caur zondi ievadāms enterālās barošanas produkts. Pilnībā nokomplektēta ar uzturvielām un va</t>
        </is>
      </c>
      <c r="C37" s="3" t="n">
        <v>5</v>
      </c>
      <c r="D37" s="3" t="inlineStr">
        <is>
          <t>Isosource 2.0 Protein 500 ml</t>
        </is>
      </c>
      <c r="E37" s="5" t="inlineStr">
        <is>
          <t>NON_COMPLIANT</t>
        </is>
      </c>
      <c r="F37" s="3" t="n">
        <v>0.7</v>
      </c>
      <c r="G37" s="3" t="n">
        <v>7</v>
      </c>
      <c r="H37" s="3" t="n">
        <v>2</v>
      </c>
      <c r="I37" s="3" t="n">
        <v>1</v>
      </c>
      <c r="J37" s="3" t="inlineStr">
        <is>
          <t>fiber: 0.0 g/100ml vs &gt;= 1.5 g/100ml; contains_fiber: fiber=0.0 g/100ml vs contains fiber</t>
        </is>
      </c>
      <c r="K37" s="3" t="inlineStr">
        <is>
          <t>nutritionally_complete</t>
        </is>
      </c>
      <c r="L37" s="3" t="inlineStr">
        <is>
          <t>FAIL fiber: 0.0 does not satisfy &gt;= 1.5; FAIL contains_fiber: Product has no/minimal fiber; UNKNOWN nutritionally_complete: Cannot determine 'nutritionally_complete' for this product</t>
        </is>
      </c>
    </row>
    <row r="38">
      <c r="A38" s="3" t="inlineStr">
        <is>
          <t>1.1.8</t>
        </is>
      </c>
      <c r="B38" s="3" t="inlineStr">
        <is>
          <t>Īpašiem medicīniskiem nolūkiem paredzēta šķidra pārtika - caur zondi ievadāms enterālās barošanas produkts. Pilnībā nokomplektēta ar uzturvielām un va</t>
        </is>
      </c>
      <c r="C38" s="3" t="n">
        <v>1</v>
      </c>
      <c r="D38" s="3" t="inlineStr">
        <is>
          <t>Isosource Energy 500 ml</t>
        </is>
      </c>
      <c r="E38" s="4" t="inlineStr">
        <is>
          <t>PARTIALLY_COMPLIANT</t>
        </is>
      </c>
      <c r="F38" s="3" t="n">
        <v>0.889</v>
      </c>
      <c r="G38" s="3" t="n">
        <v>8</v>
      </c>
      <c r="H38" s="3" t="n">
        <v>0</v>
      </c>
      <c r="I38" s="3" t="n">
        <v>1</v>
      </c>
      <c r="J38" s="3" t="inlineStr"/>
      <c r="K38" s="3" t="inlineStr">
        <is>
          <t>nutritionally_complete</t>
        </is>
      </c>
      <c r="L38" s="3" t="inlineStr">
        <is>
          <t>UNKNOWN nutritionally_complete: Cannot determine 'nutritionally_complete' for this product</t>
        </is>
      </c>
    </row>
    <row r="39">
      <c r="A39" s="3" t="inlineStr">
        <is>
          <t>1.1.8</t>
        </is>
      </c>
      <c r="B39" s="3" t="inlineStr">
        <is>
          <t>Īpašiem medicīniskiem nolūkiem paredzēta šķidra pārtika - caur zondi ievadāms enterālās barošanas produkts. Pilnībā nokomplektēta ar uzturvielām un va</t>
        </is>
      </c>
      <c r="C39" s="3" t="n">
        <v>2</v>
      </c>
      <c r="D39" s="3" t="inlineStr">
        <is>
          <t>Isosource Energy Fibre 500 ml</t>
        </is>
      </c>
      <c r="E39" s="5" t="inlineStr">
        <is>
          <t>NON_COMPLIANT</t>
        </is>
      </c>
      <c r="F39" s="3" t="n">
        <v>0.778</v>
      </c>
      <c r="G39" s="3" t="n">
        <v>7</v>
      </c>
      <c r="H39" s="3" t="n">
        <v>1</v>
      </c>
      <c r="I39" s="3" t="n">
        <v>1</v>
      </c>
      <c r="J39" s="3" t="inlineStr">
        <is>
          <t>contains_fiber: fiber=1.5 g/100ml vs no fiber</t>
        </is>
      </c>
      <c r="K39" s="3" t="inlineStr">
        <is>
          <t>nutritionally_complete</t>
        </is>
      </c>
      <c r="L39" s="3" t="inlineStr">
        <is>
          <t>FAIL contains_fiber: Product contains fiber (1.5 g/100ml); UNKNOWN nutritionally_complete: Cannot determine 'nutritionally_complete' for this product</t>
        </is>
      </c>
    </row>
    <row r="40">
      <c r="A40" s="3" t="inlineStr">
        <is>
          <t>1.1.8</t>
        </is>
      </c>
      <c r="B40" s="3" t="inlineStr">
        <is>
          <t>Īpašiem medicīniskiem nolūkiem paredzēta šķidra pārtika - caur zondi ievadāms enterālās barošanas produkts. Pilnībā nokomplektēta ar uzturvielām un va</t>
        </is>
      </c>
      <c r="C40" s="3" t="n">
        <v>3</v>
      </c>
      <c r="D40" s="3" t="inlineStr">
        <is>
          <t>Isosource 2.0 Protein 500 ml</t>
        </is>
      </c>
      <c r="E40" s="5" t="inlineStr">
        <is>
          <t>NON_COMPLIANT</t>
        </is>
      </c>
      <c r="F40" s="3" t="n">
        <v>0.778</v>
      </c>
      <c r="G40" s="3" t="n">
        <v>7</v>
      </c>
      <c r="H40" s="3" t="n">
        <v>1</v>
      </c>
      <c r="I40" s="3" t="n">
        <v>1</v>
      </c>
      <c r="J40" s="3" t="inlineStr">
        <is>
          <t>energy: 200.0 kcal/100ml vs 150.0-160.0 kcal/100ml</t>
        </is>
      </c>
      <c r="K40" s="3" t="inlineStr">
        <is>
          <t>nutritionally_complete</t>
        </is>
      </c>
      <c r="L40" s="3" t="inlineStr">
        <is>
          <t>FAIL energy: 200.0 outside range 150.0-160.0; UNKNOWN nutritionally_complete: Cannot determine 'nutritionally_complete' for this product</t>
        </is>
      </c>
    </row>
    <row r="41">
      <c r="A41" s="3" t="inlineStr">
        <is>
          <t>1.1.8</t>
        </is>
      </c>
      <c r="B41" s="3" t="inlineStr">
        <is>
          <t>Īpašiem medicīniskiem nolūkiem paredzēta šķidra pārtika - caur zondi ievadāms enterālās barošanas produkts. Pilnībā nokomplektēta ar uzturvielām un va</t>
        </is>
      </c>
      <c r="C41" s="3" t="n">
        <v>4</v>
      </c>
      <c r="D41" s="3" t="inlineStr">
        <is>
          <t>Impact Enteral 500 ml</t>
        </is>
      </c>
      <c r="E41" s="5" t="inlineStr">
        <is>
          <t>NON_COMPLIANT</t>
        </is>
      </c>
      <c r="F41" s="3" t="n">
        <v>0.778</v>
      </c>
      <c r="G41" s="3" t="n">
        <v>7</v>
      </c>
      <c r="H41" s="3" t="n">
        <v>1</v>
      </c>
      <c r="I41" s="3" t="n">
        <v>1</v>
      </c>
      <c r="J41" s="3" t="inlineStr">
        <is>
          <t>energy: 101.0 kcal/100ml vs 150.0-160.0 kcal/100ml</t>
        </is>
      </c>
      <c r="K41" s="3" t="inlineStr">
        <is>
          <t>nutritionally_complete</t>
        </is>
      </c>
      <c r="L41" s="3" t="inlineStr">
        <is>
          <t>FAIL energy: 101.0 outside range 150.0-160.0; UNKNOWN nutritionally_complete: Cannot determine 'nutritionally_complete' for this product</t>
        </is>
      </c>
    </row>
    <row r="42">
      <c r="A42" s="3" t="inlineStr">
        <is>
          <t>1.1.8</t>
        </is>
      </c>
      <c r="B42" s="3" t="inlineStr">
        <is>
          <t>Īpašiem medicīniskiem nolūkiem paredzēta šķidra pārtika - caur zondi ievadāms enterālās barošanas produkts. Pilnībā nokomplektēta ar uzturvielām un va</t>
        </is>
      </c>
      <c r="C42" s="3" t="n">
        <v>5</v>
      </c>
      <c r="D42" s="3" t="inlineStr">
        <is>
          <t>Isosource Protein 500 ml</t>
        </is>
      </c>
      <c r="E42" s="5" t="inlineStr">
        <is>
          <t>NON_COMPLIANT</t>
        </is>
      </c>
      <c r="F42" s="3" t="n">
        <v>0.778</v>
      </c>
      <c r="G42" s="3" t="n">
        <v>7</v>
      </c>
      <c r="H42" s="3" t="n">
        <v>1</v>
      </c>
      <c r="I42" s="3" t="n">
        <v>1</v>
      </c>
      <c r="J42" s="3" t="inlineStr">
        <is>
          <t>energy: 130.0 kcal/100ml vs 150.0-160.0 kcal/100ml</t>
        </is>
      </c>
      <c r="K42" s="3" t="inlineStr">
        <is>
          <t>nutritionally_complete</t>
        </is>
      </c>
      <c r="L42" s="3" t="inlineStr">
        <is>
          <t>FAIL energy: 130.0 outside range 150.0-160.0; UNKNOWN nutritionally_complete: Cannot determine 'nutritionally_complete' for this product</t>
        </is>
      </c>
    </row>
    <row r="43">
      <c r="A43" s="3" t="inlineStr">
        <is>
          <t>1.1.9</t>
        </is>
      </c>
      <c r="B43" s="3" t="inlineStr">
        <is>
          <t>Īpašiem medicīniskiem nolūkiem paredzēta šķidra pārtika - caur zondi ievadāms enterālās barošanas produkts. Pilnībā nokomplektēta ar uzturvielām un va</t>
        </is>
      </c>
      <c r="C43" s="3" t="n">
        <v>1</v>
      </c>
      <c r="D43" s="3" t="inlineStr">
        <is>
          <t>Isosource Energy 500 ml</t>
        </is>
      </c>
      <c r="E43" s="5" t="inlineStr">
        <is>
          <t>NON_COMPLIANT</t>
        </is>
      </c>
      <c r="F43" s="3" t="n">
        <v>0.778</v>
      </c>
      <c r="G43" s="3" t="n">
        <v>7</v>
      </c>
      <c r="H43" s="3" t="n">
        <v>1</v>
      </c>
      <c r="I43" s="3" t="n">
        <v>1</v>
      </c>
      <c r="J43" s="3" t="inlineStr">
        <is>
          <t>volume: 500.0 ml vs = 1000.0 ml</t>
        </is>
      </c>
      <c r="K43" s="3" t="inlineStr">
        <is>
          <t>nutritionally_complete</t>
        </is>
      </c>
      <c r="L43" s="3" t="inlineStr">
        <is>
          <t>FAIL volume: 500.0 ml != 1000.0 ml; UNKNOWN nutritionally_complete: Cannot determine 'nutritionally_complete' for this product</t>
        </is>
      </c>
    </row>
    <row r="44">
      <c r="A44" s="3" t="inlineStr">
        <is>
          <t>1.1.9</t>
        </is>
      </c>
      <c r="B44" s="3" t="inlineStr">
        <is>
          <t>Īpašiem medicīniskiem nolūkiem paredzēta šķidra pārtika - caur zondi ievadāms enterālās barošanas produkts. Pilnībā nokomplektēta ar uzturvielām un va</t>
        </is>
      </c>
      <c r="C44" s="3" t="n">
        <v>2</v>
      </c>
      <c r="D44" s="3" t="inlineStr">
        <is>
          <t>Isosource Standard 1000 ml</t>
        </is>
      </c>
      <c r="E44" s="5" t="inlineStr">
        <is>
          <t>NON_COMPLIANT</t>
        </is>
      </c>
      <c r="F44" s="3" t="n">
        <v>0.667</v>
      </c>
      <c r="G44" s="3" t="n">
        <v>6</v>
      </c>
      <c r="H44" s="3" t="n">
        <v>2</v>
      </c>
      <c r="I44" s="3" t="n">
        <v>1</v>
      </c>
      <c r="J44" s="3" t="inlineStr">
        <is>
          <t>energy: 103.0 kcal/100ml vs 150.0-160.0 kcal/100ml; protein: 4.0 g/100ml vs &gt;= 6.0 g/100ml</t>
        </is>
      </c>
      <c r="K44" s="3" t="inlineStr">
        <is>
          <t>nutritionally_complete</t>
        </is>
      </c>
      <c r="L44" s="3" t="inlineStr">
        <is>
          <t>FAIL energy: 103.0 outside range 150.0-160.0; FAIL protein: 4.0 does not satisfy &gt;= 6.0; UNKNOWN nutritionally_complete: Cannot determine 'nutritionally_complete' for this product</t>
        </is>
      </c>
    </row>
    <row r="45">
      <c r="A45" s="3" t="inlineStr">
        <is>
          <t>1.1.9</t>
        </is>
      </c>
      <c r="B45" s="3" t="inlineStr">
        <is>
          <t>Īpašiem medicīniskiem nolūkiem paredzēta šķidra pārtika - caur zondi ievadāms enterālās barošanas produkts. Pilnībā nokomplektēta ar uzturvielām un va</t>
        </is>
      </c>
      <c r="C45" s="3" t="n">
        <v>3</v>
      </c>
      <c r="D45" s="3" t="inlineStr">
        <is>
          <t>Isosource Energy Fibre 500 ml</t>
        </is>
      </c>
      <c r="E45" s="5" t="inlineStr">
        <is>
          <t>NON_COMPLIANT</t>
        </is>
      </c>
      <c r="F45" s="3" t="n">
        <v>0.667</v>
      </c>
      <c r="G45" s="3" t="n">
        <v>6</v>
      </c>
      <c r="H45" s="3" t="n">
        <v>2</v>
      </c>
      <c r="I45" s="3" t="n">
        <v>1</v>
      </c>
      <c r="J45" s="3" t="inlineStr">
        <is>
          <t>volume: 500.0 ml vs = 1000.0 ml; contains_fiber: fiber=1.5 g/100ml vs no fiber</t>
        </is>
      </c>
      <c r="K45" s="3" t="inlineStr">
        <is>
          <t>nutritionally_complete</t>
        </is>
      </c>
      <c r="L45" s="3" t="inlineStr">
        <is>
          <t>FAIL volume: 500.0 ml != 1000.0 ml; FAIL contains_fiber: Product contains fiber (1.5 g/100ml); UNKNOWN nutritionally_complete: Cannot determine 'nutritionally_complete' for this product</t>
        </is>
      </c>
    </row>
    <row r="46">
      <c r="A46" s="3" t="inlineStr">
        <is>
          <t>1.1.9</t>
        </is>
      </c>
      <c r="B46" s="3" t="inlineStr">
        <is>
          <t>Īpašiem medicīniskiem nolūkiem paredzēta šķidra pārtika - caur zondi ievadāms enterālās barošanas produkts. Pilnībā nokomplektēta ar uzturvielām un va</t>
        </is>
      </c>
      <c r="C46" s="3" t="n">
        <v>4</v>
      </c>
      <c r="D46" s="3" t="inlineStr">
        <is>
          <t>Isosource 2.0 Protein 500 ml</t>
        </is>
      </c>
      <c r="E46" s="5" t="inlineStr">
        <is>
          <t>NON_COMPLIANT</t>
        </is>
      </c>
      <c r="F46" s="3" t="n">
        <v>0.667</v>
      </c>
      <c r="G46" s="3" t="n">
        <v>6</v>
      </c>
      <c r="H46" s="3" t="n">
        <v>2</v>
      </c>
      <c r="I46" s="3" t="n">
        <v>1</v>
      </c>
      <c r="J46" s="3" t="inlineStr">
        <is>
          <t>energy: 200.0 kcal/100ml vs 150.0-160.0 kcal/100ml; volume: 500.0 ml vs = 1000.0 ml</t>
        </is>
      </c>
      <c r="K46" s="3" t="inlineStr">
        <is>
          <t>nutritionally_complete</t>
        </is>
      </c>
      <c r="L46" s="3" t="inlineStr">
        <is>
          <t>FAIL energy: 200.0 outside range 150.0-160.0; FAIL volume: 500.0 ml != 1000.0 ml; UNKNOWN nutritionally_complete: Cannot determine 'nutritionally_complete' for this product</t>
        </is>
      </c>
    </row>
    <row r="47">
      <c r="A47" s="3" t="inlineStr">
        <is>
          <t>1.1.9</t>
        </is>
      </c>
      <c r="B47" s="3" t="inlineStr">
        <is>
          <t>Īpašiem medicīniskiem nolūkiem paredzēta šķidra pārtika - caur zondi ievadāms enterālās barošanas produkts. Pilnībā nokomplektēta ar uzturvielām un va</t>
        </is>
      </c>
      <c r="C47" s="3" t="n">
        <v>5</v>
      </c>
      <c r="D47" s="3" t="inlineStr">
        <is>
          <t>Impact Enteral 500 ml</t>
        </is>
      </c>
      <c r="E47" s="5" t="inlineStr">
        <is>
          <t>NON_COMPLIANT</t>
        </is>
      </c>
      <c r="F47" s="3" t="n">
        <v>0.667</v>
      </c>
      <c r="G47" s="3" t="n">
        <v>6</v>
      </c>
      <c r="H47" s="3" t="n">
        <v>2</v>
      </c>
      <c r="I47" s="3" t="n">
        <v>1</v>
      </c>
      <c r="J47" s="3" t="inlineStr">
        <is>
          <t>energy: 101.0 kcal/100ml vs 150.0-160.0 kcal/100ml; volume: 500.0 ml vs = 1000.0 ml</t>
        </is>
      </c>
      <c r="K47" s="3" t="inlineStr">
        <is>
          <t>nutritionally_complete</t>
        </is>
      </c>
      <c r="L47" s="3" t="inlineStr">
        <is>
          <t>FAIL energy: 101.0 outside range 150.0-160.0; FAIL volume: 500.0 ml != 1000.0 ml; UNKNOWN nutritionally_complete: Cannot determine 'nutritionally_complete' for this product</t>
        </is>
      </c>
    </row>
    <row r="48">
      <c r="A48" s="3" t="inlineStr">
        <is>
          <t>1.1.10</t>
        </is>
      </c>
      <c r="B48" s="3" t="inlineStr">
        <is>
          <t>Īpašiem medicīniskiem nolūkiem paredzēta šķidra pārtika - caur zondi ievadāms enterālās barošanas produkts. Pilnībā nokomplektēta ar uzturvielām un va</t>
        </is>
      </c>
      <c r="C48" s="3" t="n">
        <v>1</v>
      </c>
      <c r="D48" s="3" t="inlineStr">
        <is>
          <t>Isosource Energy Fibre 500 ml</t>
        </is>
      </c>
      <c r="E48" s="4" t="inlineStr">
        <is>
          <t>PARTIALLY_COMPLIANT</t>
        </is>
      </c>
      <c r="F48" s="3" t="n">
        <v>0.9</v>
      </c>
      <c r="G48" s="3" t="n">
        <v>9</v>
      </c>
      <c r="H48" s="3" t="n">
        <v>0</v>
      </c>
      <c r="I48" s="3" t="n">
        <v>1</v>
      </c>
      <c r="J48" s="3" t="inlineStr"/>
      <c r="K48" s="3" t="inlineStr">
        <is>
          <t>nutritionally_complete</t>
        </is>
      </c>
      <c r="L48" s="3" t="inlineStr">
        <is>
          <t>UNKNOWN nutritionally_complete: Cannot determine 'nutritionally_complete' for this product</t>
        </is>
      </c>
    </row>
    <row r="49">
      <c r="A49" s="3" t="inlineStr">
        <is>
          <t>1.1.10</t>
        </is>
      </c>
      <c r="B49" s="3" t="inlineStr">
        <is>
          <t>Īpašiem medicīniskiem nolūkiem paredzēta šķidra pārtika - caur zondi ievadāms enterālās barošanas produkts. Pilnībā nokomplektēta ar uzturvielām un va</t>
        </is>
      </c>
      <c r="C49" s="3" t="n">
        <v>2</v>
      </c>
      <c r="D49" s="3" t="inlineStr">
        <is>
          <t>Novasource GI Advance 500 ml</t>
        </is>
      </c>
      <c r="E49" s="4" t="inlineStr">
        <is>
          <t>PARTIALLY_COMPLIANT</t>
        </is>
      </c>
      <c r="F49" s="3" t="n">
        <v>0.9</v>
      </c>
      <c r="G49" s="3" t="n">
        <v>9</v>
      </c>
      <c r="H49" s="3" t="n">
        <v>0</v>
      </c>
      <c r="I49" s="3" t="n">
        <v>1</v>
      </c>
      <c r="J49" s="3" t="inlineStr"/>
      <c r="K49" s="3" t="inlineStr">
        <is>
          <t>nutritionally_complete</t>
        </is>
      </c>
      <c r="L49" s="3" t="inlineStr">
        <is>
          <t>UNKNOWN nutritionally_complete: Cannot determine 'nutritionally_complete' for this product</t>
        </is>
      </c>
    </row>
    <row r="50">
      <c r="A50" s="3" t="inlineStr">
        <is>
          <t>1.1.10</t>
        </is>
      </c>
      <c r="B50" s="3" t="inlineStr">
        <is>
          <t>Īpašiem medicīniskiem nolūkiem paredzēta šķidra pārtika - caur zondi ievadāms enterālās barošanas produkts. Pilnībā nokomplektēta ar uzturvielām un va</t>
        </is>
      </c>
      <c r="C50" s="3" t="n">
        <v>3</v>
      </c>
      <c r="D50" s="3" t="inlineStr">
        <is>
          <t>Isosource Energy 500 ml</t>
        </is>
      </c>
      <c r="E50" s="5" t="inlineStr">
        <is>
          <t>NON_COMPLIANT</t>
        </is>
      </c>
      <c r="F50" s="3" t="n">
        <v>0.8</v>
      </c>
      <c r="G50" s="3" t="n">
        <v>8</v>
      </c>
      <c r="H50" s="3" t="n">
        <v>1</v>
      </c>
      <c r="I50" s="3" t="n">
        <v>1</v>
      </c>
      <c r="J50" s="3" t="inlineStr">
        <is>
          <t>contains_fiber: fiber=0.0 g/100ml vs contains fiber</t>
        </is>
      </c>
      <c r="K50" s="3" t="inlineStr">
        <is>
          <t>nutritionally_complete</t>
        </is>
      </c>
      <c r="L50" s="3" t="inlineStr">
        <is>
          <t>FAIL contains_fiber: Product has no/minimal fiber; UNKNOWN nutritionally_complete: Cannot determine 'nutritionally_complete' for this product</t>
        </is>
      </c>
    </row>
    <row r="51">
      <c r="A51" s="3" t="inlineStr">
        <is>
          <t>1.1.10</t>
        </is>
      </c>
      <c r="B51" s="3" t="inlineStr">
        <is>
          <t>Īpašiem medicīniskiem nolūkiem paredzēta šķidra pārtika - caur zondi ievadāms enterālās barošanas produkts. Pilnībā nokomplektēta ar uzturvielām un va</t>
        </is>
      </c>
      <c r="C51" s="3" t="n">
        <v>4</v>
      </c>
      <c r="D51" s="3" t="inlineStr">
        <is>
          <t>Isosource 2.0 Protein Fibre 500 ml</t>
        </is>
      </c>
      <c r="E51" s="5" t="inlineStr">
        <is>
          <t>NON_COMPLIANT</t>
        </is>
      </c>
      <c r="F51" s="3" t="n">
        <v>0.8</v>
      </c>
      <c r="G51" s="3" t="n">
        <v>8</v>
      </c>
      <c r="H51" s="3" t="n">
        <v>1</v>
      </c>
      <c r="I51" s="3" t="n">
        <v>1</v>
      </c>
      <c r="J51" s="3" t="inlineStr">
        <is>
          <t>energy: 200.0 kcal/100ml vs 150.0-160.0 kcal/100ml</t>
        </is>
      </c>
      <c r="K51" s="3" t="inlineStr">
        <is>
          <t>nutritionally_complete</t>
        </is>
      </c>
      <c r="L51" s="3" t="inlineStr">
        <is>
          <t>FAIL energy: 200.0 outside range 150.0-160.0; UNKNOWN nutritionally_complete: Cannot determine 'nutritionally_complete' for this product</t>
        </is>
      </c>
    </row>
    <row r="52">
      <c r="A52" s="3" t="inlineStr">
        <is>
          <t>1.1.10</t>
        </is>
      </c>
      <c r="B52" s="3" t="inlineStr">
        <is>
          <t>Īpašiem medicīniskiem nolūkiem paredzēta šķidra pārtika - caur zondi ievadāms enterālās barošanas produkts. Pilnībā nokomplektēta ar uzturvielām un va</t>
        </is>
      </c>
      <c r="C52" s="3" t="n">
        <v>5</v>
      </c>
      <c r="D52" s="3" t="inlineStr">
        <is>
          <t>Peptamen Junior Advance 500 ml</t>
        </is>
      </c>
      <c r="E52" s="5" t="inlineStr">
        <is>
          <t>NON_COMPLIANT</t>
        </is>
      </c>
      <c r="F52" s="3" t="n">
        <v>0.8</v>
      </c>
      <c r="G52" s="3" t="n">
        <v>8</v>
      </c>
      <c r="H52" s="3" t="n">
        <v>1</v>
      </c>
      <c r="I52" s="3" t="n">
        <v>1</v>
      </c>
      <c r="J52" s="3" t="inlineStr">
        <is>
          <t>protein: 4.5 g/100ml vs &gt;= 6.0 g/100ml</t>
        </is>
      </c>
      <c r="K52" s="3" t="inlineStr">
        <is>
          <t>nutritionally_complete</t>
        </is>
      </c>
      <c r="L52" s="3" t="inlineStr">
        <is>
          <t>FAIL protein: 4.5 does not satisfy &gt;= 6.0; UNKNOWN nutritionally_complete: Cannot determine 'nutritionally_complete' for this product</t>
        </is>
      </c>
    </row>
    <row r="53">
      <c r="A53" s="3" t="inlineStr">
        <is>
          <t>1.1.11</t>
        </is>
      </c>
      <c r="B53" s="3" t="inlineStr">
        <is>
          <t>Īpašiem medicīniskiem nolūkiem paredzēta šķidra pārtika - caur zondi ievadāms enterālās barošanas produkts. Pilnībā nokomplektēta ar uzturvielām un va</t>
        </is>
      </c>
      <c r="C53" s="3" t="n">
        <v>1</v>
      </c>
      <c r="D53" s="3" t="inlineStr">
        <is>
          <t>Isosource Energy Fibre 500 ml</t>
        </is>
      </c>
      <c r="E53" s="5" t="inlineStr">
        <is>
          <t>NON_COMPLIANT</t>
        </is>
      </c>
      <c r="F53" s="3" t="n">
        <v>0.8</v>
      </c>
      <c r="G53" s="3" t="n">
        <v>8</v>
      </c>
      <c r="H53" s="3" t="n">
        <v>1</v>
      </c>
      <c r="I53" s="3" t="n">
        <v>1</v>
      </c>
      <c r="J53" s="3" t="inlineStr">
        <is>
          <t>volume: 500.0 ml vs = 1000.0 ml</t>
        </is>
      </c>
      <c r="K53" s="3" t="inlineStr">
        <is>
          <t>nutritionally_complete</t>
        </is>
      </c>
      <c r="L53" s="3" t="inlineStr">
        <is>
          <t>FAIL volume: 500.0 ml != 1000.0 ml; UNKNOWN nutritionally_complete: Cannot determine 'nutritionally_complete' for this product</t>
        </is>
      </c>
    </row>
    <row r="54">
      <c r="A54" s="3" t="inlineStr">
        <is>
          <t>1.1.11</t>
        </is>
      </c>
      <c r="B54" s="3" t="inlineStr">
        <is>
          <t>Īpašiem medicīniskiem nolūkiem paredzēta šķidra pārtika - caur zondi ievadāms enterālās barošanas produkts. Pilnībā nokomplektēta ar uzturvielām un va</t>
        </is>
      </c>
      <c r="C54" s="3" t="n">
        <v>2</v>
      </c>
      <c r="D54" s="3" t="inlineStr">
        <is>
          <t>Novasource GI Advance 500 ml</t>
        </is>
      </c>
      <c r="E54" s="5" t="inlineStr">
        <is>
          <t>NON_COMPLIANT</t>
        </is>
      </c>
      <c r="F54" s="3" t="n">
        <v>0.8</v>
      </c>
      <c r="G54" s="3" t="n">
        <v>8</v>
      </c>
      <c r="H54" s="3" t="n">
        <v>1</v>
      </c>
      <c r="I54" s="3" t="n">
        <v>1</v>
      </c>
      <c r="J54" s="3" t="inlineStr">
        <is>
          <t>volume: 500.0 ml vs = 1000.0 ml</t>
        </is>
      </c>
      <c r="K54" s="3" t="inlineStr">
        <is>
          <t>nutritionally_complete</t>
        </is>
      </c>
      <c r="L54" s="3" t="inlineStr">
        <is>
          <t>FAIL volume: 500.0 ml != 1000.0 ml; UNKNOWN nutritionally_complete: Cannot determine 'nutritionally_complete' for this product</t>
        </is>
      </c>
    </row>
    <row r="55">
      <c r="A55" s="3" t="inlineStr">
        <is>
          <t>1.1.11</t>
        </is>
      </c>
      <c r="B55" s="3" t="inlineStr">
        <is>
          <t>Īpašiem medicīniskiem nolūkiem paredzēta šķidra pārtika - caur zondi ievadāms enterālās barošanas produkts. Pilnībā nokomplektēta ar uzturvielām un va</t>
        </is>
      </c>
      <c r="C55" s="3" t="n">
        <v>3</v>
      </c>
      <c r="D55" s="3" t="inlineStr">
        <is>
          <t>Isosource Standard Fibre 1000 ml</t>
        </is>
      </c>
      <c r="E55" s="5" t="inlineStr">
        <is>
          <t>NON_COMPLIANT</t>
        </is>
      </c>
      <c r="F55" s="3" t="n">
        <v>0.7</v>
      </c>
      <c r="G55" s="3" t="n">
        <v>7</v>
      </c>
      <c r="H55" s="3" t="n">
        <v>2</v>
      </c>
      <c r="I55" s="3" t="n">
        <v>1</v>
      </c>
      <c r="J55" s="3" t="inlineStr">
        <is>
          <t>energy: 103.0 kcal/100ml vs 150.0-160.0 kcal/100ml; protein: 4.0 g/100ml vs &gt;= 6.0 g/100ml</t>
        </is>
      </c>
      <c r="K55" s="3" t="inlineStr">
        <is>
          <t>nutritionally_complete</t>
        </is>
      </c>
      <c r="L55" s="3" t="inlineStr">
        <is>
          <t>FAIL energy: 103.0 outside range 150.0-160.0; FAIL protein: 4.0 does not satisfy &gt;= 6.0; UNKNOWN nutritionally_complete: Cannot determine 'nutritionally_complete' for this product</t>
        </is>
      </c>
    </row>
    <row r="56">
      <c r="A56" s="3" t="inlineStr">
        <is>
          <t>1.1.11</t>
        </is>
      </c>
      <c r="B56" s="3" t="inlineStr">
        <is>
          <t>Īpašiem medicīniskiem nolūkiem paredzēta šķidra pārtika - caur zondi ievadāms enterālās barošanas produkts. Pilnībā nokomplektēta ar uzturvielām un va</t>
        </is>
      </c>
      <c r="C56" s="3" t="n">
        <v>4</v>
      </c>
      <c r="D56" s="3" t="inlineStr">
        <is>
          <t>Isosource Energy 500 ml</t>
        </is>
      </c>
      <c r="E56" s="5" t="inlineStr">
        <is>
          <t>NON_COMPLIANT</t>
        </is>
      </c>
      <c r="F56" s="3" t="n">
        <v>0.7</v>
      </c>
      <c r="G56" s="3" t="n">
        <v>7</v>
      </c>
      <c r="H56" s="3" t="n">
        <v>2</v>
      </c>
      <c r="I56" s="3" t="n">
        <v>1</v>
      </c>
      <c r="J56" s="3" t="inlineStr">
        <is>
          <t>volume: 500.0 ml vs = 1000.0 ml; contains_fiber: fiber=0.0 g/100ml vs contains fiber</t>
        </is>
      </c>
      <c r="K56" s="3" t="inlineStr">
        <is>
          <t>nutritionally_complete</t>
        </is>
      </c>
      <c r="L56" s="3" t="inlineStr">
        <is>
          <t>FAIL volume: 500.0 ml != 1000.0 ml; FAIL contains_fiber: Product has no/minimal fiber; UNKNOWN nutritionally_complete: Cannot determine 'nutritionally_complete' for this product</t>
        </is>
      </c>
    </row>
    <row r="57">
      <c r="A57" s="3" t="inlineStr">
        <is>
          <t>1.1.11</t>
        </is>
      </c>
      <c r="B57" s="3" t="inlineStr">
        <is>
          <t>Īpašiem medicīniskiem nolūkiem paredzēta šķidra pārtika - caur zondi ievadāms enterālās barošanas produkts. Pilnībā nokomplektēta ar uzturvielām un va</t>
        </is>
      </c>
      <c r="C57" s="3" t="n">
        <v>5</v>
      </c>
      <c r="D57" s="3" t="inlineStr">
        <is>
          <t>Isosource 2.0 Protein Fibre 500 ml</t>
        </is>
      </c>
      <c r="E57" s="5" t="inlineStr">
        <is>
          <t>NON_COMPLIANT</t>
        </is>
      </c>
      <c r="F57" s="3" t="n">
        <v>0.7</v>
      </c>
      <c r="G57" s="3" t="n">
        <v>7</v>
      </c>
      <c r="H57" s="3" t="n">
        <v>2</v>
      </c>
      <c r="I57" s="3" t="n">
        <v>1</v>
      </c>
      <c r="J57" s="3" t="inlineStr">
        <is>
          <t>energy: 200.0 kcal/100ml vs 150.0-160.0 kcal/100ml; volume: 500.0 ml vs = 1000.0 ml</t>
        </is>
      </c>
      <c r="K57" s="3" t="inlineStr">
        <is>
          <t>nutritionally_complete</t>
        </is>
      </c>
      <c r="L57" s="3" t="inlineStr">
        <is>
          <t>FAIL energy: 200.0 outside range 150.0-160.0; FAIL volume: 500.0 ml != 1000.0 ml; UNKNOWN nutritionally_complete: Cannot determine 'nutritionally_complete' for this product</t>
        </is>
      </c>
    </row>
    <row r="58">
      <c r="A58" s="3" t="inlineStr">
        <is>
          <t>1.1.12</t>
        </is>
      </c>
      <c r="B58" s="3" t="inlineStr">
        <is>
          <t>Īpašiem medicīniskiem nolūkiem paredzēta šķidra pārtika - caur zondi ievadāms enterālās barošanas produkts. Pilnībā nokomplektēta ar uzturvielām un va</t>
        </is>
      </c>
      <c r="C58" s="3" t="n">
        <v>1</v>
      </c>
      <c r="D58" s="3" t="inlineStr">
        <is>
          <t>Isosource 2.0 Protein Fibre 500 ml</t>
        </is>
      </c>
      <c r="E58" s="4" t="inlineStr">
        <is>
          <t>PARTIALLY_COMPLIANT</t>
        </is>
      </c>
      <c r="F58" s="3" t="n">
        <v>0.917</v>
      </c>
      <c r="G58" s="3" t="n">
        <v>11</v>
      </c>
      <c r="H58" s="3" t="n">
        <v>0</v>
      </c>
      <c r="I58" s="3" t="n">
        <v>1</v>
      </c>
      <c r="J58" s="3" t="inlineStr"/>
      <c r="K58" s="3" t="inlineStr">
        <is>
          <t>nutritionally_complete</t>
        </is>
      </c>
      <c r="L58" s="3" t="inlineStr">
        <is>
          <t>UNKNOWN nutritionally_complete: Cannot determine 'nutritionally_complete' for this product</t>
        </is>
      </c>
    </row>
    <row r="59">
      <c r="A59" s="3" t="inlineStr">
        <is>
          <t>1.1.12</t>
        </is>
      </c>
      <c r="B59" s="3" t="inlineStr">
        <is>
          <t>Īpašiem medicīniskiem nolūkiem paredzēta šķidra pārtika - caur zondi ievadāms enterālās barošanas produkts. Pilnībā nokomplektēta ar uzturvielām un va</t>
        </is>
      </c>
      <c r="C59" s="3" t="n">
        <v>2</v>
      </c>
      <c r="D59" s="3" t="inlineStr">
        <is>
          <t>Isosource 2.0 Protein 500 ml</t>
        </is>
      </c>
      <c r="E59" s="5" t="inlineStr">
        <is>
          <t>NON_COMPLIANT</t>
        </is>
      </c>
      <c r="F59" s="3" t="n">
        <v>0.833</v>
      </c>
      <c r="G59" s="3" t="n">
        <v>10</v>
      </c>
      <c r="H59" s="3" t="n">
        <v>1</v>
      </c>
      <c r="I59" s="3" t="n">
        <v>1</v>
      </c>
      <c r="J59" s="3" t="inlineStr">
        <is>
          <t>fiber: 0.0 g/100ml vs &gt;= 2.0 g/100ml</t>
        </is>
      </c>
      <c r="K59" s="3" t="inlineStr">
        <is>
          <t>nutritionally_complete</t>
        </is>
      </c>
      <c r="L59" s="3" t="inlineStr">
        <is>
          <t>FAIL fiber: 0.0 does not satisfy &gt;= 2.0; UNKNOWN nutritionally_complete: Cannot determine 'nutritionally_complete' for this product</t>
        </is>
      </c>
    </row>
    <row r="60">
      <c r="A60" s="3" t="inlineStr">
        <is>
          <t>1.1.12</t>
        </is>
      </c>
      <c r="B60" s="3" t="inlineStr">
        <is>
          <t>Īpašiem medicīniskiem nolūkiem paredzēta šķidra pārtika - caur zondi ievadāms enterālās barošanas produkts. Pilnībā nokomplektēta ar uzturvielām un va</t>
        </is>
      </c>
      <c r="C60" s="3" t="n">
        <v>3</v>
      </c>
      <c r="D60" s="3" t="inlineStr">
        <is>
          <t>Novasource GI Advance 500 ml</t>
        </is>
      </c>
      <c r="E60" s="5" t="inlineStr">
        <is>
          <t>NON_COMPLIANT</t>
        </is>
      </c>
      <c r="F60" s="3" t="n">
        <v>0.75</v>
      </c>
      <c r="G60" s="3" t="n">
        <v>9</v>
      </c>
      <c r="H60" s="3" t="n">
        <v>2</v>
      </c>
      <c r="I60" s="3" t="n">
        <v>1</v>
      </c>
      <c r="J60" s="3" t="inlineStr">
        <is>
          <t>energy: 155.0 kcal/100ml vs = 200.0 kcal/100ml; omega3: 0.15 g/100ml vs &gt;= 0.42 g/100ml</t>
        </is>
      </c>
      <c r="K60" s="3" t="inlineStr">
        <is>
          <t>nutritionally_complete</t>
        </is>
      </c>
      <c r="L60" s="3" t="inlineStr">
        <is>
          <t>FAIL energy: 155.0 does not satisfy = 200.0; FAIL omega3: 0.15 does not satisfy &gt;= 0.42; UNKNOWN nutritionally_complete: Cannot determine 'nutritionally_complete' for this product</t>
        </is>
      </c>
    </row>
    <row r="61">
      <c r="A61" s="3" t="inlineStr">
        <is>
          <t>1.1.12</t>
        </is>
      </c>
      <c r="B61" s="3" t="inlineStr">
        <is>
          <t>Īpašiem medicīniskiem nolūkiem paredzēta šķidra pārtika - caur zondi ievadāms enterālās barošanas produkts. Pilnībā nokomplektēta ar uzturvielām un va</t>
        </is>
      </c>
      <c r="C61" s="3" t="n">
        <v>4</v>
      </c>
      <c r="D61" s="3" t="inlineStr">
        <is>
          <t>Peptamen 2.0 Enteral 500 ml</t>
        </is>
      </c>
      <c r="E61" s="5" t="inlineStr">
        <is>
          <t>NON_COMPLIANT</t>
        </is>
      </c>
      <c r="F61" s="3" t="n">
        <v>0.667</v>
      </c>
      <c r="G61" s="3" t="n">
        <v>8</v>
      </c>
      <c r="H61" s="3" t="n">
        <v>3</v>
      </c>
      <c r="I61" s="3" t="n">
        <v>1</v>
      </c>
      <c r="J61" s="3" t="inlineStr">
        <is>
          <t>osmolarity: 415.0 mOsm/l vs &lt;= 397.0 mOsm/l; omega3: 0.2 g/100ml vs &gt;= 0.42 g/100ml; fiber: 0.0 g/100ml vs &gt;= 2.0 g/100ml</t>
        </is>
      </c>
      <c r="K61" s="3" t="inlineStr">
        <is>
          <t>nutritionally_complete</t>
        </is>
      </c>
      <c r="L61" s="3" t="inlineStr">
        <is>
          <t>FAIL osmolarity: 415.0 does not satisfy &lt;= 397.0; FAIL omega3: 0.2 does not satisfy &gt;= 0.42; FAIL fiber: 0.0 does not satisfy &gt;= 2.0; UNKNOWN nutritionally_complete: Cannot determine 'nutritionally_complete' for this product</t>
        </is>
      </c>
    </row>
    <row r="62">
      <c r="A62" s="3" t="inlineStr">
        <is>
          <t>1.1.12</t>
        </is>
      </c>
      <c r="B62" s="3" t="inlineStr">
        <is>
          <t>Īpašiem medicīniskiem nolūkiem paredzēta šķidra pārtika - caur zondi ievadāms enterālās barošanas produkts. Pilnībā nokomplektēta ar uzturvielām un va</t>
        </is>
      </c>
      <c r="C62" s="3" t="n">
        <v>5</v>
      </c>
      <c r="D62" s="3" t="inlineStr">
        <is>
          <t>Novasource GI Balance 500 ml</t>
        </is>
      </c>
      <c r="E62" s="5" t="inlineStr">
        <is>
          <t>NON_COMPLIANT</t>
        </is>
      </c>
      <c r="F62" s="3" t="n">
        <v>0.667</v>
      </c>
      <c r="G62" s="3" t="n">
        <v>8</v>
      </c>
      <c r="H62" s="3" t="n">
        <v>3</v>
      </c>
      <c r="I62" s="3" t="n">
        <v>1</v>
      </c>
      <c r="J62" s="3" t="inlineStr">
        <is>
          <t>energy: 107.0 kcal/100ml vs = 200.0 kcal/100ml; protein: 4.8 g/100ml vs &gt;= 10.0 g/100ml; omega3: 0.2 g/100ml vs &gt;= 0.42 g/100ml</t>
        </is>
      </c>
      <c r="K62" s="3" t="inlineStr">
        <is>
          <t>nutritionally_complete</t>
        </is>
      </c>
      <c r="L62" s="3" t="inlineStr">
        <is>
          <t>FAIL energy: 107.0 does not satisfy = 200.0; FAIL protein: 4.8 does not satisfy &gt;= 10.0; FAIL omega3: 0.2 does not satisfy &gt;= 0.42; UNKNOWN nutritionally_complete: Cannot determine 'nutritionally_complete' for this product</t>
        </is>
      </c>
    </row>
    <row r="63">
      <c r="A63" s="3" t="inlineStr">
        <is>
          <t>1.1.13</t>
        </is>
      </c>
      <c r="B63" s="3" t="inlineStr">
        <is>
          <t>Īpašiem medicīniskiem nolūkiem paredzēta šķidra pārtika - caur zondi ievadāms enterālās barošanas produkts. Pilnībā nokomplektēta ar uzturvielām un va</t>
        </is>
      </c>
      <c r="C63" s="3" t="n">
        <v>1</v>
      </c>
      <c r="D63" s="3" t="inlineStr">
        <is>
          <t>Isosource 2.0 Protein 500 ml</t>
        </is>
      </c>
      <c r="E63" s="4" t="inlineStr">
        <is>
          <t>PARTIALLY_COMPLIANT</t>
        </is>
      </c>
      <c r="F63" s="3" t="n">
        <v>0.833</v>
      </c>
      <c r="G63" s="3" t="n">
        <v>10</v>
      </c>
      <c r="H63" s="3" t="n">
        <v>0</v>
      </c>
      <c r="I63" s="3" t="n">
        <v>2</v>
      </c>
      <c r="J63" s="3" t="inlineStr"/>
      <c r="K63" s="3" t="inlineStr">
        <is>
          <t>mct_percentage; nutritionally_complete</t>
        </is>
      </c>
      <c r="L63" s="3" t="inlineStr">
        <is>
          <t>UNKNOWN mct_percentage: Product has no value for 'mct_percentage'; UNKNOWN nutritionally_complete: Cannot determine 'nutritionally_complete' for this product</t>
        </is>
      </c>
    </row>
    <row r="64">
      <c r="A64" s="3" t="inlineStr">
        <is>
          <t>1.1.13</t>
        </is>
      </c>
      <c r="B64" s="3" t="inlineStr">
        <is>
          <t>Īpašiem medicīniskiem nolūkiem paredzēta šķidra pārtika - caur zondi ievadāms enterālās barošanas produkts. Pilnībā nokomplektēta ar uzturvielām un va</t>
        </is>
      </c>
      <c r="C64" s="3" t="n">
        <v>2</v>
      </c>
      <c r="D64" s="3" t="inlineStr">
        <is>
          <t>Isosource 2.0 Protein Fibre 500 ml</t>
        </is>
      </c>
      <c r="E64" s="5" t="inlineStr">
        <is>
          <t>NON_COMPLIANT</t>
        </is>
      </c>
      <c r="F64" s="3" t="n">
        <v>0.667</v>
      </c>
      <c r="G64" s="3" t="n">
        <v>8</v>
      </c>
      <c r="H64" s="3" t="n">
        <v>2</v>
      </c>
      <c r="I64" s="3" t="n">
        <v>2</v>
      </c>
      <c r="J64" s="3" t="inlineStr">
        <is>
          <t>osmolarity: 397.0 mOsm/l vs &lt;= 362.0 mOsm/l; contains_fiber: fiber=2.0 g/100ml vs no fiber</t>
        </is>
      </c>
      <c r="K64" s="3" t="inlineStr">
        <is>
          <t>mct_percentage; nutritionally_complete</t>
        </is>
      </c>
      <c r="L64" s="3" t="inlineStr">
        <is>
          <t>FAIL osmolarity: 397.0 does not satisfy &lt;= 362.0; UNKNOWN mct_percentage: Product has no value for 'mct_percentage'; FAIL contains_fiber: Product contains fiber (2.0 g/100ml); UNKNOWN nutritionally_complete: Cannot determine 'nutritionally_complete' for this product</t>
        </is>
      </c>
    </row>
    <row r="65">
      <c r="A65" s="3" t="inlineStr">
        <is>
          <t>1.1.13</t>
        </is>
      </c>
      <c r="B65" s="3" t="inlineStr">
        <is>
          <t>Īpašiem medicīniskiem nolūkiem paredzēta šķidra pārtika - caur zondi ievadāms enterālās barošanas produkts. Pilnībā nokomplektēta ar uzturvielām un va</t>
        </is>
      </c>
      <c r="C65" s="3" t="n">
        <v>3</v>
      </c>
      <c r="D65" s="3" t="inlineStr">
        <is>
          <t>Peptamen 2.0 Enteral 500 ml</t>
        </is>
      </c>
      <c r="E65" s="5" t="inlineStr">
        <is>
          <t>NON_COMPLIANT</t>
        </is>
      </c>
      <c r="F65" s="3" t="n">
        <v>0.667</v>
      </c>
      <c r="G65" s="3" t="n">
        <v>8</v>
      </c>
      <c r="H65" s="3" t="n">
        <v>2</v>
      </c>
      <c r="I65" s="3" t="n">
        <v>2</v>
      </c>
      <c r="J65" s="3" t="inlineStr">
        <is>
          <t>osmolarity: 415.0 mOsm/l vs &lt;= 362.0 mOsm/l; omega3: 0.2 g/100ml vs &gt;= 0.42 g/100ml</t>
        </is>
      </c>
      <c r="K65" s="3" t="inlineStr">
        <is>
          <t>mct_percentage; nutritionally_complete</t>
        </is>
      </c>
      <c r="L65" s="3" t="inlineStr">
        <is>
          <t>FAIL osmolarity: 415.0 does not satisfy &lt;= 362.0; FAIL omega3: 0.2 does not satisfy &gt;= 0.42; UNKNOWN mct_percentage: Product has no value for 'mct_percentage'; UNKNOWN nutritionally_complete: Cannot determine 'nutritionally_complete' for this product</t>
        </is>
      </c>
    </row>
    <row r="66">
      <c r="A66" s="3" t="inlineStr">
        <is>
          <t>1.1.13</t>
        </is>
      </c>
      <c r="B66" s="3" t="inlineStr">
        <is>
          <t>Īpašiem medicīniskiem nolūkiem paredzēta šķidra pārtika - caur zondi ievadāms enterālās barošanas produkts. Pilnībā nokomplektēta ar uzturvielām un va</t>
        </is>
      </c>
      <c r="C66" s="3" t="n">
        <v>4</v>
      </c>
      <c r="D66" s="3" t="inlineStr">
        <is>
          <t>Peptamen Intense 500 ml</t>
        </is>
      </c>
      <c r="E66" s="5" t="inlineStr">
        <is>
          <t>NON_COMPLIANT</t>
        </is>
      </c>
      <c r="F66" s="3" t="n">
        <v>0.667</v>
      </c>
      <c r="G66" s="3" t="n">
        <v>8</v>
      </c>
      <c r="H66" s="3" t="n">
        <v>2</v>
      </c>
      <c r="I66" s="3" t="n">
        <v>2</v>
      </c>
      <c r="J66" s="3" t="inlineStr">
        <is>
          <t>energy: 100.0 kcal/100ml vs 200.0-202.99999999999997 kcal/100ml; omega3: 0.2 g/100ml vs &gt;= 0.42 g/100ml</t>
        </is>
      </c>
      <c r="K66" s="3" t="inlineStr">
        <is>
          <t>mct_percentage; nutritionally_complete</t>
        </is>
      </c>
      <c r="L66" s="3" t="inlineStr">
        <is>
          <t>FAIL energy: 100.0 outside range 200.0-202.99999999999997; FAIL omega3: 0.2 does not satisfy &gt;= 0.42; UNKNOWN mct_percentage: Product has no value for 'mct_percentage'; UNKNOWN nutritionally_complete: Cannot determine 'nutritionally_complete' for this product</t>
        </is>
      </c>
    </row>
    <row r="67">
      <c r="A67" s="3" t="inlineStr">
        <is>
          <t>1.1.13</t>
        </is>
      </c>
      <c r="B67" s="3" t="inlineStr">
        <is>
          <t>Īpašiem medicīniskiem nolūkiem paredzēta šķidra pārtika - caur zondi ievadāms enterālās barošanas produkts. Pilnībā nokomplektēta ar uzturvielām un va</t>
        </is>
      </c>
      <c r="C67" s="3" t="n">
        <v>5</v>
      </c>
      <c r="D67" s="3" t="inlineStr">
        <is>
          <t>Isosource Standard 500 ml</t>
        </is>
      </c>
      <c r="E67" s="5" t="inlineStr">
        <is>
          <t>NON_COMPLIANT</t>
        </is>
      </c>
      <c r="F67" s="3" t="n">
        <v>0.583</v>
      </c>
      <c r="G67" s="3" t="n">
        <v>7</v>
      </c>
      <c r="H67" s="3" t="n">
        <v>3</v>
      </c>
      <c r="I67" s="3" t="n">
        <v>2</v>
      </c>
      <c r="J67" s="3" t="inlineStr">
        <is>
          <t>energy: 103.0 kcal/100ml vs 200.0-202.99999999999997 kcal/100ml; protein: 4.0 g/100ml vs = 10.0 g/100ml; omega3: 0.076 g/100ml vs &gt;= 0.42 g/100ml</t>
        </is>
      </c>
      <c r="K67" s="3" t="inlineStr">
        <is>
          <t>mct_percentage; nutritionally_complete</t>
        </is>
      </c>
      <c r="L67" s="3" t="inlineStr">
        <is>
          <t>FAIL energy: 103.0 outside range 200.0-202.99999999999997; FAIL protein: 4.0 does not satisfy = 10.0; FAIL omega3: 0.076 does not satisfy &gt;= 0.42; UNKNOWN mct_percentage: Product has no value for 'mct_percentage'; UNKNOWN nutritionally_complete: Cannot determine 'nutritionally_complete' for this product</t>
        </is>
      </c>
    </row>
    <row r="68">
      <c r="A68" s="3" t="inlineStr">
        <is>
          <t>1.1.14</t>
        </is>
      </c>
      <c r="B68" s="3" t="inlineStr">
        <is>
          <t>Īpašiem medicīniskiem nolūkiem paredzēta šķidra pārtika – caur zondi ievadāms enterālās barošanas produkts. Pilnībā nokomplektēta ar uzturvielām un va</t>
        </is>
      </c>
      <c r="C68" s="3" t="n">
        <v>1</v>
      </c>
      <c r="D68" s="3" t="inlineStr">
        <is>
          <t>Impact Enteral 500 ml</t>
        </is>
      </c>
      <c r="E68" s="5" t="inlineStr">
        <is>
          <t>NON_COMPLIANT</t>
        </is>
      </c>
      <c r="F68" s="3" t="n">
        <v>0.7</v>
      </c>
      <c r="G68" s="3" t="n">
        <v>7</v>
      </c>
      <c r="H68" s="3" t="n">
        <v>1</v>
      </c>
      <c r="I68" s="3" t="n">
        <v>2</v>
      </c>
      <c r="J68" s="3" t="inlineStr">
        <is>
          <t>osmolarity: 298.0 mOsm/l vs = 239.0 mOsm/l</t>
        </is>
      </c>
      <c r="K68" s="3" t="inlineStr">
        <is>
          <t>mct_percentage; nutritionally_complete</t>
        </is>
      </c>
      <c r="L68" s="3" t="inlineStr">
        <is>
          <t>FAIL osmolarity: 298.0 does not satisfy = 239.0; UNKNOWN mct_percentage: Product has no value for 'mct_percentage'; UNKNOWN nutritionally_complete: Cannot determine 'nutritionally_complete' for this product</t>
        </is>
      </c>
    </row>
    <row r="69">
      <c r="A69" s="3" t="inlineStr">
        <is>
          <t>1.1.14</t>
        </is>
      </c>
      <c r="B69" s="3" t="inlineStr">
        <is>
          <t>Īpašiem medicīniskiem nolūkiem paredzēta šķidra pārtika – caur zondi ievadāms enterālās barošanas produkts. Pilnībā nokomplektēta ar uzturvielām un va</t>
        </is>
      </c>
      <c r="C69" s="3" t="n">
        <v>2</v>
      </c>
      <c r="D69" s="3" t="inlineStr">
        <is>
          <t>Peptamen Intense 500 ml</t>
        </is>
      </c>
      <c r="E69" s="5" t="inlineStr">
        <is>
          <t>NON_COMPLIANT</t>
        </is>
      </c>
      <c r="F69" s="3" t="n">
        <v>0.7</v>
      </c>
      <c r="G69" s="3" t="n">
        <v>7</v>
      </c>
      <c r="H69" s="3" t="n">
        <v>1</v>
      </c>
      <c r="I69" s="3" t="n">
        <v>2</v>
      </c>
      <c r="J69" s="3" t="inlineStr">
        <is>
          <t>osmolarity: 278.0 mOsm/l vs = 239.0 mOsm/l</t>
        </is>
      </c>
      <c r="K69" s="3" t="inlineStr">
        <is>
          <t>mct_percentage; nutritionally_complete</t>
        </is>
      </c>
      <c r="L69" s="3" t="inlineStr">
        <is>
          <t>FAIL osmolarity: 278.0 does not satisfy = 239.0; UNKNOWN mct_percentage: Product has no value for 'mct_percentage'; UNKNOWN nutritionally_complete: Cannot determine 'nutritionally_complete' for this product</t>
        </is>
      </c>
    </row>
    <row r="70">
      <c r="A70" s="3" t="inlineStr">
        <is>
          <t>1.1.14</t>
        </is>
      </c>
      <c r="B70" s="3" t="inlineStr">
        <is>
          <t>Īpašiem medicīniskiem nolūkiem paredzēta šķidra pārtika – caur zondi ievadāms enterālās barošanas produkts. Pilnībā nokomplektēta ar uzturvielām un va</t>
        </is>
      </c>
      <c r="C70" s="3" t="n">
        <v>3</v>
      </c>
      <c r="D70" s="3" t="inlineStr">
        <is>
          <t>Isosource Standard 500 ml</t>
        </is>
      </c>
      <c r="E70" s="5" t="inlineStr">
        <is>
          <t>NON_COMPLIANT</t>
        </is>
      </c>
      <c r="F70" s="3" t="n">
        <v>0.6</v>
      </c>
      <c r="G70" s="3" t="n">
        <v>6</v>
      </c>
      <c r="H70" s="3" t="n">
        <v>2</v>
      </c>
      <c r="I70" s="3" t="n">
        <v>2</v>
      </c>
      <c r="J70" s="3" t="inlineStr">
        <is>
          <t>osmolarity: 234.0 mOsm/l vs = 239.0 mOsm/l; omega3: 0.076 g/100ml vs &gt;= 0.16 g/100ml</t>
        </is>
      </c>
      <c r="K70" s="3" t="inlineStr">
        <is>
          <t>mct_percentage; nutritionally_complete</t>
        </is>
      </c>
      <c r="L70" s="3" t="inlineStr">
        <is>
          <t>FAIL osmolarity: 234.0 does not satisfy = 239.0; FAIL omega3: 0.076 does not satisfy &gt;= 0.16; UNKNOWN mct_percentage: Product has no value for 'mct_percentage'; UNKNOWN nutritionally_complete: Cannot determine 'nutritionally_complete' for this product</t>
        </is>
      </c>
    </row>
    <row r="71">
      <c r="A71" s="3" t="inlineStr">
        <is>
          <t>1.1.14</t>
        </is>
      </c>
      <c r="B71" s="3" t="inlineStr">
        <is>
          <t>Īpašiem medicīniskiem nolūkiem paredzēta šķidra pārtika – caur zondi ievadāms enterālās barošanas produkts. Pilnībā nokomplektēta ar uzturvielām un va</t>
        </is>
      </c>
      <c r="C71" s="3" t="n">
        <v>4</v>
      </c>
      <c r="D71" s="3" t="inlineStr">
        <is>
          <t>Isosource 2.0 Protein 500 ml</t>
        </is>
      </c>
      <c r="E71" s="5" t="inlineStr">
        <is>
          <t>NON_COMPLIANT</t>
        </is>
      </c>
      <c r="F71" s="3" t="n">
        <v>0.6</v>
      </c>
      <c r="G71" s="3" t="n">
        <v>6</v>
      </c>
      <c r="H71" s="3" t="n">
        <v>2</v>
      </c>
      <c r="I71" s="3" t="n">
        <v>2</v>
      </c>
      <c r="J71" s="3" t="inlineStr">
        <is>
          <t>energy: 200.0 kcal/100ml vs = 100.0 kcal/100ml; osmolarity: 362.0 mOsm/l vs = 239.0 mOsm/l</t>
        </is>
      </c>
      <c r="K71" s="3" t="inlineStr">
        <is>
          <t>mct_percentage; nutritionally_complete</t>
        </is>
      </c>
      <c r="L71" s="3" t="inlineStr">
        <is>
          <t>FAIL energy: 200.0 does not satisfy = 100.0; FAIL osmolarity: 362.0 does not satisfy = 239.0; UNKNOWN mct_percentage: Product has no value for 'mct_percentage'; UNKNOWN nutritionally_complete: Cannot determine 'nutritionally_complete' for this product</t>
        </is>
      </c>
    </row>
    <row r="72">
      <c r="A72" s="3" t="inlineStr">
        <is>
          <t>1.1.14</t>
        </is>
      </c>
      <c r="B72" s="3" t="inlineStr">
        <is>
          <t>Īpašiem medicīniskiem nolūkiem paredzēta šķidra pārtika – caur zondi ievadāms enterālās barošanas produkts. Pilnībā nokomplektēta ar uzturvielām un va</t>
        </is>
      </c>
      <c r="C72" s="3" t="n">
        <v>5</v>
      </c>
      <c r="D72" s="3" t="inlineStr">
        <is>
          <t>Isosource Junior 500 ml</t>
        </is>
      </c>
      <c r="E72" s="5" t="inlineStr">
        <is>
          <t>NON_COMPLIANT</t>
        </is>
      </c>
      <c r="F72" s="3" t="n">
        <v>0.6</v>
      </c>
      <c r="G72" s="3" t="n">
        <v>6</v>
      </c>
      <c r="H72" s="3" t="n">
        <v>2</v>
      </c>
      <c r="I72" s="3" t="n">
        <v>2</v>
      </c>
      <c r="J72" s="3" t="inlineStr">
        <is>
          <t>osmolarity: 162.0 mOsm/l vs = 239.0 mOsm/l; omega3: 0.105 g/100ml vs &gt;= 0.16 g/100ml</t>
        </is>
      </c>
      <c r="K72" s="3" t="inlineStr">
        <is>
          <t>mct_percentage; nutritionally_complete</t>
        </is>
      </c>
      <c r="L72" s="3" t="inlineStr">
        <is>
          <t>FAIL osmolarity: 162.0 does not satisfy = 239.0; FAIL omega3: 0.105 does not satisfy &gt;= 0.16; UNKNOWN mct_percentage: Product has no value for 'mct_percentage'; UNKNOWN nutritionally_complete: Cannot determine 'nutritionally_complete' for this product</t>
        </is>
      </c>
    </row>
    <row r="73">
      <c r="A73" s="3" t="inlineStr">
        <is>
          <t>1.1.15</t>
        </is>
      </c>
      <c r="B73" s="3" t="inlineStr">
        <is>
          <t>Īpašiem medicīniskiem nolūkiem paredzēta šķidra pārtika – caur zondi ievadāms enterālās barošanas produkts. Pilnībā nokomplektēta ar uzturvielām un va</t>
        </is>
      </c>
      <c r="C73" s="3" t="n">
        <v>1</v>
      </c>
      <c r="D73" s="3" t="inlineStr">
        <is>
          <t>Isosource Standard Fibre 500 ml</t>
        </is>
      </c>
      <c r="E73" s="5" t="inlineStr">
        <is>
          <t>NON_COMPLIANT</t>
        </is>
      </c>
      <c r="F73" s="3" t="n">
        <v>0.75</v>
      </c>
      <c r="G73" s="3" t="n">
        <v>9</v>
      </c>
      <c r="H73" s="3" t="n">
        <v>1</v>
      </c>
      <c r="I73" s="3" t="n">
        <v>2</v>
      </c>
      <c r="J73" s="3" t="inlineStr">
        <is>
          <t>omega3: 0.076 g/100ml vs &gt;= 0.15 g/100ml</t>
        </is>
      </c>
      <c r="K73" s="3" t="inlineStr">
        <is>
          <t>mct_percentage; nutritionally_complete</t>
        </is>
      </c>
      <c r="L73" s="3" t="inlineStr">
        <is>
          <t>FAIL omega3: 0.076 does not satisfy &gt;= 0.15; UNKNOWN mct_percentage: Product has no value for 'mct_percentage'; UNKNOWN nutritionally_complete: Cannot determine 'nutritionally_complete' for this product</t>
        </is>
      </c>
    </row>
    <row r="74">
      <c r="A74" s="3" t="inlineStr">
        <is>
          <t>1.1.15</t>
        </is>
      </c>
      <c r="B74" s="3" t="inlineStr">
        <is>
          <t>Īpašiem medicīniskiem nolūkiem paredzēta šķidra pārtika – caur zondi ievadāms enterālās barošanas produkts. Pilnībā nokomplektēta ar uzturvielām un va</t>
        </is>
      </c>
      <c r="C74" s="3" t="n">
        <v>2</v>
      </c>
      <c r="D74" s="3" t="inlineStr">
        <is>
          <t>Isosource Standard Fibre 1000 ml</t>
        </is>
      </c>
      <c r="E74" s="5" t="inlineStr">
        <is>
          <t>NON_COMPLIANT</t>
        </is>
      </c>
      <c r="F74" s="3" t="n">
        <v>0.667</v>
      </c>
      <c r="G74" s="3" t="n">
        <v>8</v>
      </c>
      <c r="H74" s="3" t="n">
        <v>2</v>
      </c>
      <c r="I74" s="3" t="n">
        <v>2</v>
      </c>
      <c r="J74" s="3" t="inlineStr">
        <is>
          <t>omega3: 0.076 g/100ml vs &gt;= 0.15 g/100ml; volume: 1000.0 ml vs = 500.0 ml</t>
        </is>
      </c>
      <c r="K74" s="3" t="inlineStr">
        <is>
          <t>mct_percentage; nutritionally_complete</t>
        </is>
      </c>
      <c r="L74" s="3" t="inlineStr">
        <is>
          <t>FAIL omega3: 0.076 does not satisfy &gt;= 0.15; FAIL volume: 1000.0 ml != 500.0 ml; UNKNOWN mct_percentage: Product has no value for 'mct_percentage'; UNKNOWN nutritionally_complete: Cannot determine 'nutritionally_complete' for this product</t>
        </is>
      </c>
    </row>
    <row r="75">
      <c r="A75" s="3" t="inlineStr">
        <is>
          <t>1.1.15</t>
        </is>
      </c>
      <c r="B75" s="3" t="inlineStr">
        <is>
          <t>Īpašiem medicīniskiem nolūkiem paredzēta šķidra pārtika – caur zondi ievadāms enterālās barošanas produkts. Pilnībā nokomplektēta ar uzturvielām un va</t>
        </is>
      </c>
      <c r="C75" s="3" t="n">
        <v>3</v>
      </c>
      <c r="D75" s="3" t="inlineStr">
        <is>
          <t>Novasource GI Balance 500 ml</t>
        </is>
      </c>
      <c r="E75" s="5" t="inlineStr">
        <is>
          <t>NON_COMPLIANT</t>
        </is>
      </c>
      <c r="F75" s="3" t="n">
        <v>0.667</v>
      </c>
      <c r="G75" s="3" t="n">
        <v>8</v>
      </c>
      <c r="H75" s="3" t="n">
        <v>2</v>
      </c>
      <c r="I75" s="3" t="n">
        <v>2</v>
      </c>
      <c r="J75" s="3" t="inlineStr">
        <is>
          <t>osmolarity: 320.0 mOsm/l vs &lt;= 267.0 mOsm/l; fiber: 2.0 g/100ml vs 1.3-1.5 g/100ml</t>
        </is>
      </c>
      <c r="K75" s="3" t="inlineStr">
        <is>
          <t>mct_percentage; nutritionally_complete</t>
        </is>
      </c>
      <c r="L75" s="3" t="inlineStr">
        <is>
          <t>FAIL osmolarity: 320.0 does not satisfy &lt;= 267.0; FAIL fiber: 2.0 outside range 1.3-1.5; UNKNOWN mct_percentage: Product has no value for 'mct_percentage'; UNKNOWN nutritionally_complete: Cannot determine 'nutritionally_complete' for this product</t>
        </is>
      </c>
    </row>
    <row r="76">
      <c r="A76" s="3" t="inlineStr">
        <is>
          <t>1.1.15</t>
        </is>
      </c>
      <c r="B76" s="3" t="inlineStr">
        <is>
          <t>Īpašiem medicīniskiem nolūkiem paredzēta šķidra pārtika – caur zondi ievadāms enterālās barošanas produkts. Pilnībā nokomplektēta ar uzturvielām un va</t>
        </is>
      </c>
      <c r="C76" s="3" t="n">
        <v>4</v>
      </c>
      <c r="D76" s="3" t="inlineStr">
        <is>
          <t>Isosource Standard 500 ml</t>
        </is>
      </c>
      <c r="E76" s="5" t="inlineStr">
        <is>
          <t>NON_COMPLIANT</t>
        </is>
      </c>
      <c r="F76" s="3" t="n">
        <v>0.583</v>
      </c>
      <c r="G76" s="3" t="n">
        <v>7</v>
      </c>
      <c r="H76" s="3" t="n">
        <v>3</v>
      </c>
      <c r="I76" s="3" t="n">
        <v>2</v>
      </c>
      <c r="J76" s="3" t="inlineStr">
        <is>
          <t>omega3: 0.076 g/100ml vs &gt;= 0.15 g/100ml; fiber: 0.0 g/100ml vs 1.3-1.5 g/100ml; contains_fiber: fiber=0.0 g/100ml vs contains fiber</t>
        </is>
      </c>
      <c r="K76" s="3" t="inlineStr">
        <is>
          <t>mct_percentage; nutritionally_complete</t>
        </is>
      </c>
      <c r="L76" s="3" t="inlineStr">
        <is>
          <t>FAIL omega3: 0.076 does not satisfy &gt;= 0.15; FAIL fiber: 0.0 outside range 1.3-1.5; UNKNOWN mct_percentage: Product has no value for 'mct_percentage'; FAIL contains_fiber: Product has no/minimal fiber; UNKNOWN nutritionally_complete: Cannot determine 'nutritionally_complete' for this product</t>
        </is>
      </c>
    </row>
    <row r="77">
      <c r="A77" s="3" t="inlineStr">
        <is>
          <t>1.1.15</t>
        </is>
      </c>
      <c r="B77" s="3" t="inlineStr">
        <is>
          <t>Īpašiem medicīniskiem nolūkiem paredzēta šķidra pārtika – caur zondi ievadāms enterālās barošanas produkts. Pilnībā nokomplektēta ar uzturvielām un va</t>
        </is>
      </c>
      <c r="C77" s="3" t="n">
        <v>5</v>
      </c>
      <c r="D77" s="3" t="inlineStr">
        <is>
          <t>Isosource Energy Fibre 500 ml</t>
        </is>
      </c>
      <c r="E77" s="5" t="inlineStr">
        <is>
          <t>NON_COMPLIANT</t>
        </is>
      </c>
      <c r="F77" s="3" t="n">
        <v>0.583</v>
      </c>
      <c r="G77" s="3" t="n">
        <v>7</v>
      </c>
      <c r="H77" s="3" t="n">
        <v>3</v>
      </c>
      <c r="I77" s="3" t="n">
        <v>2</v>
      </c>
      <c r="J77" s="3" t="inlineStr">
        <is>
          <t>energy: 160.0 kcal/100ml vs = 103.0 kcal/100ml; osmolarity: 315.0 mOsm/l vs &lt;= 267.0 mOsm/l; omega3: 0.112 g/100ml vs &gt;= 0.15 g/100ml</t>
        </is>
      </c>
      <c r="K77" s="3" t="inlineStr">
        <is>
          <t>mct_percentage; nutritionally_complete</t>
        </is>
      </c>
      <c r="L77" s="3" t="inlineStr">
        <is>
          <t>FAIL energy: 160.0 does not satisfy = 103.0; FAIL osmolarity: 315.0 does not satisfy &lt;= 267.0; FAIL omega3: 0.112 does not satisfy &gt;= 0.15; UNKNOWN mct_percentage: Product has no value for 'mct_percentage'; UNKNOWN nutritionally_complete: Cannot determine 'nutritionally_complete' for this product</t>
        </is>
      </c>
    </row>
    <row r="78">
      <c r="A78" s="3" t="inlineStr">
        <is>
          <t>1.1.16</t>
        </is>
      </c>
      <c r="B78" s="3" t="inlineStr">
        <is>
          <t>Īpašiem medicīniskiem nolūkiem paredzēta šķidra pārtika – caur zondi ievadāms enterālās barošanas produkts. Pilnībā nokomplektēta ar uzturvielām un va</t>
        </is>
      </c>
      <c r="C78" s="3" t="n">
        <v>1</v>
      </c>
      <c r="D78" s="3" t="inlineStr">
        <is>
          <t>Isosource 2.0 Protein 500 ml</t>
        </is>
      </c>
      <c r="E78" s="5" t="inlineStr">
        <is>
          <t>NON_COMPLIANT</t>
        </is>
      </c>
      <c r="F78" s="3" t="n">
        <v>0.667</v>
      </c>
      <c r="G78" s="3" t="n">
        <v>6</v>
      </c>
      <c r="H78" s="3" t="n">
        <v>2</v>
      </c>
      <c r="I78" s="3" t="n">
        <v>1</v>
      </c>
      <c r="J78" s="3" t="inlineStr">
        <is>
          <t>energy: 200.0 kcal/100ml vs 155.0-157.0 kcal/100ml; osmolarity: 362.0 mOsm/l vs = 372.0 mOsm/l</t>
        </is>
      </c>
      <c r="K78" s="3" t="inlineStr">
        <is>
          <t>nutritionally_complete</t>
        </is>
      </c>
      <c r="L78" s="3" t="inlineStr">
        <is>
          <t>FAIL energy: 200.0 outside range 155.0-157.0; FAIL osmolarity: 362.0 does not satisfy = 372.0; UNKNOWN nutritionally_complete: Cannot determine 'nutritionally_complete' for this product</t>
        </is>
      </c>
    </row>
    <row r="79">
      <c r="A79" s="3" t="inlineStr">
        <is>
          <t>1.1.16</t>
        </is>
      </c>
      <c r="B79" s="3" t="inlineStr">
        <is>
          <t>Īpašiem medicīniskiem nolūkiem paredzēta šķidra pārtika – caur zondi ievadāms enterālās barošanas produkts. Pilnībā nokomplektēta ar uzturvielām un va</t>
        </is>
      </c>
      <c r="C79" s="3" t="n">
        <v>2</v>
      </c>
      <c r="D79" s="3" t="inlineStr">
        <is>
          <t>Impact Enteral 500 ml</t>
        </is>
      </c>
      <c r="E79" s="5" t="inlineStr">
        <is>
          <t>NON_COMPLIANT</t>
        </is>
      </c>
      <c r="F79" s="3" t="n">
        <v>0.667</v>
      </c>
      <c r="G79" s="3" t="n">
        <v>6</v>
      </c>
      <c r="H79" s="3" t="n">
        <v>2</v>
      </c>
      <c r="I79" s="3" t="n">
        <v>1</v>
      </c>
      <c r="J79" s="3" t="inlineStr">
        <is>
          <t>energy: 101.0 kcal/100ml vs 155.0-157.0 kcal/100ml; osmolarity: 298.0 mOsm/l vs = 372.0 mOsm/l</t>
        </is>
      </c>
      <c r="K79" s="3" t="inlineStr">
        <is>
          <t>nutritionally_complete</t>
        </is>
      </c>
      <c r="L79" s="3" t="inlineStr">
        <is>
          <t>FAIL energy: 101.0 outside range 155.0-157.0; FAIL osmolarity: 298.0 does not satisfy = 372.0; UNKNOWN nutritionally_complete: Cannot determine 'nutritionally_complete' for this product</t>
        </is>
      </c>
    </row>
    <row r="80">
      <c r="A80" s="3" t="inlineStr">
        <is>
          <t>1.1.16</t>
        </is>
      </c>
      <c r="B80" s="3" t="inlineStr">
        <is>
          <t>Īpašiem medicīniskiem nolūkiem paredzēta šķidra pārtika – caur zondi ievadāms enterālās barošanas produkts. Pilnībā nokomplektēta ar uzturvielām un va</t>
        </is>
      </c>
      <c r="C80" s="3" t="n">
        <v>3</v>
      </c>
      <c r="D80" s="3" t="inlineStr">
        <is>
          <t>Peptamen AF 500 ml</t>
        </is>
      </c>
      <c r="E80" s="5" t="inlineStr">
        <is>
          <t>NON_COMPLIANT</t>
        </is>
      </c>
      <c r="F80" s="3" t="n">
        <v>0.667</v>
      </c>
      <c r="G80" s="3" t="n">
        <v>6</v>
      </c>
      <c r="H80" s="3" t="n">
        <v>2</v>
      </c>
      <c r="I80" s="3" t="n">
        <v>1</v>
      </c>
      <c r="J80" s="3" t="inlineStr">
        <is>
          <t>energy: 152.0 kcal/100ml vs 155.0-157.0 kcal/100ml; osmolarity: 425.0 mOsm/l vs = 372.0 mOsm/l</t>
        </is>
      </c>
      <c r="K80" s="3" t="inlineStr">
        <is>
          <t>nutritionally_complete</t>
        </is>
      </c>
      <c r="L80" s="3" t="inlineStr">
        <is>
          <t>FAIL energy: 152.0 outside range 155.0-157.0; FAIL osmolarity: 425.0 does not satisfy = 372.0; UNKNOWN nutritionally_complete: Cannot determine 'nutritionally_complete' for this product</t>
        </is>
      </c>
    </row>
    <row r="81">
      <c r="A81" s="3" t="inlineStr">
        <is>
          <t>1.1.16</t>
        </is>
      </c>
      <c r="B81" s="3" t="inlineStr">
        <is>
          <t>Īpašiem medicīniskiem nolūkiem paredzēta šķidra pārtika – caur zondi ievadāms enterālās barošanas produkts. Pilnībā nokomplektēta ar uzturvielām un va</t>
        </is>
      </c>
      <c r="C81" s="3" t="n">
        <v>4</v>
      </c>
      <c r="D81" s="3" t="inlineStr">
        <is>
          <t>Isosource Standard 500 ml</t>
        </is>
      </c>
      <c r="E81" s="5" t="inlineStr">
        <is>
          <t>NON_COMPLIANT</t>
        </is>
      </c>
      <c r="F81" s="3" t="n">
        <v>0.556</v>
      </c>
      <c r="G81" s="3" t="n">
        <v>5</v>
      </c>
      <c r="H81" s="3" t="n">
        <v>3</v>
      </c>
      <c r="I81" s="3" t="n">
        <v>1</v>
      </c>
      <c r="J81" s="3" t="inlineStr">
        <is>
          <t>energy: 103.0 kcal/100ml vs 155.0-157.0 kcal/100ml; osmolarity: 234.0 mOsm/l vs = 372.0 mOsm/l; omega3: 0.076 g/100ml vs &gt;= 0.29 g/100ml</t>
        </is>
      </c>
      <c r="K81" s="3" t="inlineStr">
        <is>
          <t>nutritionally_complete</t>
        </is>
      </c>
      <c r="L81" s="3" t="inlineStr">
        <is>
          <t>FAIL energy: 103.0 outside range 155.0-157.0; FAIL osmolarity: 234.0 does not satisfy = 372.0; FAIL omega3: 0.076 does not satisfy &gt;= 0.29; UNKNOWN nutritionally_complete: Cannot determine 'nutritionally_complete' for this product</t>
        </is>
      </c>
    </row>
    <row r="82">
      <c r="A82" s="3" t="inlineStr">
        <is>
          <t>1.1.16</t>
        </is>
      </c>
      <c r="B82" s="3" t="inlineStr">
        <is>
          <t>Īpašiem medicīniskiem nolūkiem paredzēta šķidra pārtika – caur zondi ievadāms enterālās barošanas produkts. Pilnībā nokomplektēta ar uzturvielām un va</t>
        </is>
      </c>
      <c r="C82" s="3" t="n">
        <v>5</v>
      </c>
      <c r="D82" s="3" t="inlineStr">
        <is>
          <t>Isosource Energy 500 ml</t>
        </is>
      </c>
      <c r="E82" s="5" t="inlineStr">
        <is>
          <t>NON_COMPLIANT</t>
        </is>
      </c>
      <c r="F82" s="3" t="n">
        <v>0.556</v>
      </c>
      <c r="G82" s="3" t="n">
        <v>5</v>
      </c>
      <c r="H82" s="3" t="n">
        <v>3</v>
      </c>
      <c r="I82" s="3" t="n">
        <v>1</v>
      </c>
      <c r="J82" s="3" t="inlineStr">
        <is>
          <t>energy: 159.0 kcal/100ml vs 155.0-157.0 kcal/100ml; osmolarity: 290.0 mOsm/l vs = 372.0 mOsm/l; omega3: 0.112 g/100ml vs &gt;= 0.29 g/100ml</t>
        </is>
      </c>
      <c r="K82" s="3" t="inlineStr">
        <is>
          <t>nutritionally_complete</t>
        </is>
      </c>
      <c r="L82" s="3" t="inlineStr">
        <is>
          <t>FAIL energy: 159.0 outside range 155.0-157.0; FAIL osmolarity: 290.0 does not satisfy = 372.0; FAIL omega3: 0.112 does not satisfy &gt;= 0.29; UNKNOWN nutritionally_complete: Cannot determine 'nutritionally_complete' for this product</t>
        </is>
      </c>
    </row>
    <row r="83">
      <c r="A83" s="3" t="inlineStr">
        <is>
          <t>1.1.17</t>
        </is>
      </c>
      <c r="B83" s="3" t="inlineStr">
        <is>
          <t xml:space="preserve">Īpašiem medicīniskiem nolūkiem paredzēta pārtika. Uzturvērtības ziņā pilnvērtīgs produkts. Uztura režīms bērniem no 1 gada vecuma nepietiekama uztura </t>
        </is>
      </c>
      <c r="C83" s="3" t="n">
        <v>1</v>
      </c>
      <c r="D83" s="3" t="inlineStr">
        <is>
          <t>Isosource Junior 500 ml</t>
        </is>
      </c>
      <c r="E83" s="5" t="inlineStr">
        <is>
          <t>NON_COMPLIANT</t>
        </is>
      </c>
      <c r="F83" s="3" t="n">
        <v>0.833</v>
      </c>
      <c r="G83" s="3" t="n">
        <v>5</v>
      </c>
      <c r="H83" s="3" t="n">
        <v>1</v>
      </c>
      <c r="I83" s="3" t="n">
        <v>0</v>
      </c>
      <c r="J83" s="3" t="inlineStr">
        <is>
          <t>protein: 2.6 g/100ml vs = 2.0 g/100ml</t>
        </is>
      </c>
      <c r="K83" s="3" t="inlineStr"/>
      <c r="L83" s="3" t="inlineStr">
        <is>
          <t>FAIL protein: 2.6 does not satisfy = 2.0</t>
        </is>
      </c>
    </row>
    <row r="84">
      <c r="A84" s="3" t="inlineStr">
        <is>
          <t>1.1.17</t>
        </is>
      </c>
      <c r="B84" s="3" t="inlineStr">
        <is>
          <t xml:space="preserve">Īpašiem medicīniskiem nolūkiem paredzēta pārtika. Uzturvērtības ziņā pilnvērtīgs produkts. Uztura režīms bērniem no 1 gada vecuma nepietiekama uztura </t>
        </is>
      </c>
      <c r="C84" s="3" t="n">
        <v>2</v>
      </c>
      <c r="D84" s="3" t="inlineStr">
        <is>
          <t>Isosource Standard 500 ml</t>
        </is>
      </c>
      <c r="E84" s="5" t="inlineStr">
        <is>
          <t>NON_COMPLIANT</t>
        </is>
      </c>
      <c r="F84" s="3" t="n">
        <v>0.667</v>
      </c>
      <c r="G84" s="3" t="n">
        <v>4</v>
      </c>
      <c r="H84" s="3" t="n">
        <v>2</v>
      </c>
      <c r="I84" s="3" t="n">
        <v>0</v>
      </c>
      <c r="J84" s="3" t="inlineStr">
        <is>
          <t>osmolarity: 234.0 mOsm/l vs &lt;= 162.0 mOsm/l; protein: 4.0 g/100ml vs = 2.0 g/100ml</t>
        </is>
      </c>
      <c r="K84" s="3" t="inlineStr"/>
      <c r="L84" s="3" t="inlineStr">
        <is>
          <t>FAIL osmolarity: 234.0 does not satisfy &lt;= 162.0; FAIL protein: 4.0 does not satisfy = 2.0</t>
        </is>
      </c>
    </row>
    <row r="85">
      <c r="A85" s="3" t="inlineStr">
        <is>
          <t>1.1.17</t>
        </is>
      </c>
      <c r="B85" s="3" t="inlineStr">
        <is>
          <t xml:space="preserve">Īpašiem medicīniskiem nolūkiem paredzēta pārtika. Uzturvērtības ziņā pilnvērtīgs produkts. Uztura režīms bērniem no 1 gada vecuma nepietiekama uztura </t>
        </is>
      </c>
      <c r="C85" s="3" t="n">
        <v>3</v>
      </c>
      <c r="D85" s="3" t="inlineStr">
        <is>
          <t>Isosource Standard Fibre 500 ml</t>
        </is>
      </c>
      <c r="E85" s="5" t="inlineStr">
        <is>
          <t>NON_COMPLIANT</t>
        </is>
      </c>
      <c r="F85" s="3" t="n">
        <v>0.667</v>
      </c>
      <c r="G85" s="3" t="n">
        <v>4</v>
      </c>
      <c r="H85" s="3" t="n">
        <v>2</v>
      </c>
      <c r="I85" s="3" t="n">
        <v>0</v>
      </c>
      <c r="J85" s="3" t="inlineStr">
        <is>
          <t>osmolarity: 249.0 mOsm/l vs &lt;= 162.0 mOsm/l; protein: 4.0 g/100ml vs = 2.0 g/100ml</t>
        </is>
      </c>
      <c r="K85" s="3" t="inlineStr"/>
      <c r="L85" s="3" t="inlineStr">
        <is>
          <t>FAIL osmolarity: 249.0 does not satisfy &lt;= 162.0; FAIL protein: 4.0 does not satisfy = 2.0</t>
        </is>
      </c>
    </row>
    <row r="86">
      <c r="A86" s="3" t="inlineStr">
        <is>
          <t>1.1.17</t>
        </is>
      </c>
      <c r="B86" s="3" t="inlineStr">
        <is>
          <t xml:space="preserve">Īpašiem medicīniskiem nolūkiem paredzēta pārtika. Uzturvērtības ziņā pilnvērtīgs produkts. Uztura režīms bērniem no 1 gada vecuma nepietiekama uztura </t>
        </is>
      </c>
      <c r="C86" s="3" t="n">
        <v>4</v>
      </c>
      <c r="D86" s="3" t="inlineStr">
        <is>
          <t>Peptamen 500 ml</t>
        </is>
      </c>
      <c r="E86" s="5" t="inlineStr">
        <is>
          <t>NON_COMPLIANT</t>
        </is>
      </c>
      <c r="F86" s="3" t="n">
        <v>0.667</v>
      </c>
      <c r="G86" s="3" t="n">
        <v>4</v>
      </c>
      <c r="H86" s="3" t="n">
        <v>2</v>
      </c>
      <c r="I86" s="3" t="n">
        <v>0</v>
      </c>
      <c r="J86" s="3" t="inlineStr">
        <is>
          <t>osmolarity: 270.0 mOsm/l vs &lt;= 162.0 mOsm/l; protein: 4.0 g/100ml vs = 2.0 g/100ml</t>
        </is>
      </c>
      <c r="K86" s="3" t="inlineStr"/>
      <c r="L86" s="3" t="inlineStr">
        <is>
          <t>FAIL osmolarity: 270.0 does not satisfy &lt;= 162.0; FAIL protein: 4.0 does not satisfy = 2.0</t>
        </is>
      </c>
    </row>
    <row r="87">
      <c r="A87" s="3" t="inlineStr">
        <is>
          <t>1.1.17</t>
        </is>
      </c>
      <c r="B87" s="3" t="inlineStr">
        <is>
          <t xml:space="preserve">Īpašiem medicīniskiem nolūkiem paredzēta pārtika. Uzturvērtības ziņā pilnvērtīgs produkts. Uztura režīms bērniem no 1 gada vecuma nepietiekama uztura </t>
        </is>
      </c>
      <c r="C87" s="3" t="n">
        <v>5</v>
      </c>
      <c r="D87" s="3" t="inlineStr">
        <is>
          <t>Impact Enteral 500 ml</t>
        </is>
      </c>
      <c r="E87" s="5" t="inlineStr">
        <is>
          <t>NON_COMPLIANT</t>
        </is>
      </c>
      <c r="F87" s="3" t="n">
        <v>0.667</v>
      </c>
      <c r="G87" s="3" t="n">
        <v>4</v>
      </c>
      <c r="H87" s="3" t="n">
        <v>2</v>
      </c>
      <c r="I87" s="3" t="n">
        <v>0</v>
      </c>
      <c r="J87" s="3" t="inlineStr">
        <is>
          <t>osmolarity: 298.0 mOsm/l vs &lt;= 162.0 mOsm/l; protein: 5.6 g/100ml vs = 2.0 g/100ml</t>
        </is>
      </c>
      <c r="K87" s="3" t="inlineStr"/>
      <c r="L87" s="3" t="inlineStr">
        <is>
          <t>FAIL osmolarity: 298.0 does not satisfy &lt;= 162.0; FAIL protein: 5.6 does not satisfy = 2.0</t>
        </is>
      </c>
    </row>
    <row r="88">
      <c r="A88" s="3" t="inlineStr">
        <is>
          <t>1.1.18</t>
        </is>
      </c>
      <c r="B88" s="3" t="inlineStr">
        <is>
          <t>Īpašiem medicīniskiem nolūkiem paredzēta šķidra pārtika - caur zondi ievadāms enterālās barošanas produkts. Pilnībā nokomplektēta ar uzturvielām un va</t>
        </is>
      </c>
      <c r="C88" s="3" t="n">
        <v>1</v>
      </c>
      <c r="D88" s="3" t="inlineStr">
        <is>
          <t>Novasource GI Advance 500 ml</t>
        </is>
      </c>
      <c r="E88" s="4" t="inlineStr">
        <is>
          <t>PARTIALLY_COMPLIANT</t>
        </is>
      </c>
      <c r="F88" s="3" t="n">
        <v>0.9</v>
      </c>
      <c r="G88" s="3" t="n">
        <v>9</v>
      </c>
      <c r="H88" s="3" t="n">
        <v>0</v>
      </c>
      <c r="I88" s="3" t="n">
        <v>1</v>
      </c>
      <c r="J88" s="3" t="inlineStr"/>
      <c r="K88" s="3" t="inlineStr">
        <is>
          <t>nutritionally_complete</t>
        </is>
      </c>
      <c r="L88" s="3" t="inlineStr">
        <is>
          <t>UNKNOWN nutritionally_complete: Cannot determine 'nutritionally_complete' for this product</t>
        </is>
      </c>
    </row>
    <row r="89">
      <c r="A89" s="3" t="inlineStr">
        <is>
          <t>1.1.18</t>
        </is>
      </c>
      <c r="B89" s="3" t="inlineStr">
        <is>
          <t>Īpašiem medicīniskiem nolūkiem paredzēta šķidra pārtika - caur zondi ievadāms enterālās barošanas produkts. Pilnībā nokomplektēta ar uzturvielām un va</t>
        </is>
      </c>
      <c r="C89" s="3" t="n">
        <v>2</v>
      </c>
      <c r="D89" s="3" t="inlineStr">
        <is>
          <t>Isosource 2.0 Protein Fibre 500 ml</t>
        </is>
      </c>
      <c r="E89" s="5" t="inlineStr">
        <is>
          <t>NON_COMPLIANT</t>
        </is>
      </c>
      <c r="F89" s="3" t="n">
        <v>0.7</v>
      </c>
      <c r="G89" s="3" t="n">
        <v>7</v>
      </c>
      <c r="H89" s="3" t="n">
        <v>2</v>
      </c>
      <c r="I89" s="3" t="n">
        <v>1</v>
      </c>
      <c r="J89" s="3" t="inlineStr">
        <is>
          <t>energy: 200.0 kcal/100ml vs 151.0-155.0 kcal/100ml; osmolarity: 397.0 mOsm/l vs &lt;= 336.0 mOsm/l</t>
        </is>
      </c>
      <c r="K89" s="3" t="inlineStr">
        <is>
          <t>nutritionally_complete</t>
        </is>
      </c>
      <c r="L89" s="3" t="inlineStr">
        <is>
          <t>FAIL energy: 200.0 outside range 151.0-155.0; FAIL osmolarity: 397.0 does not satisfy &lt;= 336.0; UNKNOWN nutritionally_complete: Cannot determine 'nutritionally_complete' for this product</t>
        </is>
      </c>
    </row>
    <row r="90">
      <c r="A90" s="3" t="inlineStr">
        <is>
          <t>1.1.18</t>
        </is>
      </c>
      <c r="B90" s="3" t="inlineStr">
        <is>
          <t>Īpašiem medicīniskiem nolūkiem paredzēta šķidra pārtika - caur zondi ievadāms enterālās barošanas produkts. Pilnībā nokomplektēta ar uzturvielām un va</t>
        </is>
      </c>
      <c r="C90" s="3" t="n">
        <v>3</v>
      </c>
      <c r="D90" s="3" t="inlineStr">
        <is>
          <t>Novasource GI Balance 500 ml</t>
        </is>
      </c>
      <c r="E90" s="5" t="inlineStr">
        <is>
          <t>NON_COMPLIANT</t>
        </is>
      </c>
      <c r="F90" s="3" t="n">
        <v>0.7</v>
      </c>
      <c r="G90" s="3" t="n">
        <v>7</v>
      </c>
      <c r="H90" s="3" t="n">
        <v>2</v>
      </c>
      <c r="I90" s="3" t="n">
        <v>1</v>
      </c>
      <c r="J90" s="3" t="inlineStr">
        <is>
          <t>energy: 107.0 kcal/100ml vs 151.0-155.0 kcal/100ml; protein: 4.8 g/100ml vs &gt;= 9.6 g/100ml</t>
        </is>
      </c>
      <c r="K90" s="3" t="inlineStr">
        <is>
          <t>nutritionally_complete</t>
        </is>
      </c>
      <c r="L90" s="3" t="inlineStr">
        <is>
          <t>FAIL energy: 107.0 outside range 151.0-155.0; FAIL protein: 4.8 does not satisfy &gt;= 9.6; UNKNOWN nutritionally_complete: Cannot determine 'nutritionally_complete' for this product</t>
        </is>
      </c>
    </row>
    <row r="91">
      <c r="A91" s="3" t="inlineStr">
        <is>
          <t>1.1.18</t>
        </is>
      </c>
      <c r="B91" s="3" t="inlineStr">
        <is>
          <t>Īpašiem medicīniskiem nolūkiem paredzēta šķidra pārtika - caur zondi ievadāms enterālās barošanas produkts. Pilnībā nokomplektēta ar uzturvielām un va</t>
        </is>
      </c>
      <c r="C91" s="3" t="n">
        <v>4</v>
      </c>
      <c r="D91" s="3" t="inlineStr">
        <is>
          <t>Peptamen Junior Advance 500 ml</t>
        </is>
      </c>
      <c r="E91" s="5" t="inlineStr">
        <is>
          <t>NON_COMPLIANT</t>
        </is>
      </c>
      <c r="F91" s="3" t="n">
        <v>0.6</v>
      </c>
      <c r="G91" s="3" t="n">
        <v>6</v>
      </c>
      <c r="H91" s="3" t="n">
        <v>3</v>
      </c>
      <c r="I91" s="3" t="n">
        <v>1</v>
      </c>
      <c r="J91" s="3" t="inlineStr">
        <is>
          <t>osmolarity: 415.0 mOsm/l vs &lt;= 336.0 mOsm/l; protein: 4.5 g/100ml vs &gt;= 9.6 g/100ml; fiber: 0.7 g/100ml vs &gt;= 2.2 g/100ml</t>
        </is>
      </c>
      <c r="K91" s="3" t="inlineStr">
        <is>
          <t>nutritionally_complete</t>
        </is>
      </c>
      <c r="L91" s="3" t="inlineStr">
        <is>
          <t>FAIL osmolarity: 415.0 does not satisfy &lt;= 336.0; FAIL protein: 4.5 does not satisfy &gt;= 9.6; FAIL fiber: 0.7 does not satisfy &gt;= 2.2; UNKNOWN nutritionally_complete: Cannot determine 'nutritionally_complete' for this product</t>
        </is>
      </c>
    </row>
    <row r="92">
      <c r="A92" s="3" t="inlineStr">
        <is>
          <t>1.1.18</t>
        </is>
      </c>
      <c r="B92" s="3" t="inlineStr">
        <is>
          <t>Īpašiem medicīniskiem nolūkiem paredzēta šķidra pārtika - caur zondi ievadāms enterālās barošanas produkts. Pilnībā nokomplektēta ar uzturvielām un va</t>
        </is>
      </c>
      <c r="C92" s="3" t="n">
        <v>5</v>
      </c>
      <c r="D92" s="3" t="inlineStr">
        <is>
          <t>Peptamen AF 500 ml</t>
        </is>
      </c>
      <c r="E92" s="5" t="inlineStr">
        <is>
          <t>NON_COMPLIANT</t>
        </is>
      </c>
      <c r="F92" s="3" t="n">
        <v>0.6</v>
      </c>
      <c r="G92" s="3" t="n">
        <v>6</v>
      </c>
      <c r="H92" s="3" t="n">
        <v>3</v>
      </c>
      <c r="I92" s="3" t="n">
        <v>1</v>
      </c>
      <c r="J92" s="3" t="inlineStr">
        <is>
          <t>osmolarity: 425.0 mOsm/l vs &lt;= 336.0 mOsm/l; fiber: 0.0 g/100ml vs &gt;= 2.2 g/100ml; contains_fiber: fiber=0.0 g/100ml vs contains fiber</t>
        </is>
      </c>
      <c r="K92" s="3" t="inlineStr">
        <is>
          <t>nutritionally_complete</t>
        </is>
      </c>
      <c r="L92" s="3" t="inlineStr">
        <is>
          <t>FAIL osmolarity: 425.0 does not satisfy &lt;= 336.0; FAIL fiber: 0.0 does not satisfy &gt;= 2.2; FAIL contains_fiber: Product has no/minimal fiber; UNKNOWN nutritionally_complete: Cannot determine 'nutritionally_complete' for this product</t>
        </is>
      </c>
    </row>
    <row r="93">
      <c r="A93" s="3" t="inlineStr">
        <is>
          <t>1.1.19</t>
        </is>
      </c>
      <c r="B93" s="3" t="inlineStr">
        <is>
          <t>Īpašiem medicīniskiem nolūkiem paredzēta šķidra pārtika - caur zondi ievadāms enterālās barošanas produkts. Pilnībā nokomplektēta ar uzturvielām un va</t>
        </is>
      </c>
      <c r="C93" s="3" t="n">
        <v>1</v>
      </c>
      <c r="D93" s="3" t="inlineStr">
        <is>
          <t>Novasource GI Balance 500 ml</t>
        </is>
      </c>
      <c r="E93" s="4" t="inlineStr">
        <is>
          <t>PARTIALLY_COMPLIANT</t>
        </is>
      </c>
      <c r="F93" s="3" t="n">
        <v>0.909</v>
      </c>
      <c r="G93" s="3" t="n">
        <v>10</v>
      </c>
      <c r="H93" s="3" t="n">
        <v>0</v>
      </c>
      <c r="I93" s="3" t="n">
        <v>1</v>
      </c>
      <c r="J93" s="3" t="inlineStr"/>
      <c r="K93" s="3" t="inlineStr">
        <is>
          <t>nutritionally_complete</t>
        </is>
      </c>
      <c r="L93" s="3" t="inlineStr">
        <is>
          <t>UNKNOWN nutritionally_complete: Cannot determine 'nutritionally_complete' for this product</t>
        </is>
      </c>
    </row>
    <row r="94">
      <c r="A94" s="3" t="inlineStr">
        <is>
          <t>1.1.19</t>
        </is>
      </c>
      <c r="B94" s="3" t="inlineStr">
        <is>
          <t>Īpašiem medicīniskiem nolūkiem paredzēta šķidra pārtika - caur zondi ievadāms enterālās barošanas produkts. Pilnībā nokomplektēta ar uzturvielām un va</t>
        </is>
      </c>
      <c r="C94" s="3" t="n">
        <v>2</v>
      </c>
      <c r="D94" s="3" t="inlineStr">
        <is>
          <t>Isosource Standard Fibre 500 ml</t>
        </is>
      </c>
      <c r="E94" s="5" t="inlineStr">
        <is>
          <t>NON_COMPLIANT</t>
        </is>
      </c>
      <c r="F94" s="3" t="n">
        <v>0.727</v>
      </c>
      <c r="G94" s="3" t="n">
        <v>8</v>
      </c>
      <c r="H94" s="3" t="n">
        <v>2</v>
      </c>
      <c r="I94" s="3" t="n">
        <v>1</v>
      </c>
      <c r="J94" s="3" t="inlineStr">
        <is>
          <t>protein: 4.0 g/100ml vs &gt;= 4.8 g/100ml; fiber: 1.5 g/100ml vs &gt;= 2.0 g/100ml</t>
        </is>
      </c>
      <c r="K94" s="3" t="inlineStr">
        <is>
          <t>nutritionally_complete</t>
        </is>
      </c>
      <c r="L94" s="3" t="inlineStr">
        <is>
          <t>FAIL protein: 4.0 does not satisfy &gt;= 4.8; FAIL fiber: 1.5 does not satisfy &gt;= 2.0; UNKNOWN nutritionally_complete: Cannot determine 'nutritionally_complete' for this product</t>
        </is>
      </c>
    </row>
    <row r="95">
      <c r="A95" s="3" t="inlineStr">
        <is>
          <t>1.1.19</t>
        </is>
      </c>
      <c r="B95" s="3" t="inlineStr">
        <is>
          <t>Īpašiem medicīniskiem nolūkiem paredzēta šķidra pārtika - caur zondi ievadāms enterālās barošanas produkts. Pilnībā nokomplektēta ar uzturvielām un va</t>
        </is>
      </c>
      <c r="C95" s="3" t="n">
        <v>3</v>
      </c>
      <c r="D95" s="3" t="inlineStr">
        <is>
          <t>Isosource Energy Fibre 500 ml</t>
        </is>
      </c>
      <c r="E95" s="5" t="inlineStr">
        <is>
          <t>NON_COMPLIANT</t>
        </is>
      </c>
      <c r="F95" s="3" t="n">
        <v>0.727</v>
      </c>
      <c r="G95" s="3" t="n">
        <v>8</v>
      </c>
      <c r="H95" s="3" t="n">
        <v>2</v>
      </c>
      <c r="I95" s="3" t="n">
        <v>1</v>
      </c>
      <c r="J95" s="3" t="inlineStr">
        <is>
          <t>energy: 160.0 kcal/100ml vs 100.0-110.00000000000001 kcal/100ml; fiber: 1.5 g/100ml vs &gt;= 2.0 g/100ml</t>
        </is>
      </c>
      <c r="K95" s="3" t="inlineStr">
        <is>
          <t>nutritionally_complete</t>
        </is>
      </c>
      <c r="L95" s="3" t="inlineStr">
        <is>
          <t>FAIL energy: 160.0 outside range 100.0-110.00000000000001; FAIL fiber: 1.5 does not satisfy &gt;= 2.0; UNKNOWN nutritionally_complete: Cannot determine 'nutritionally_complete' for this product</t>
        </is>
      </c>
    </row>
    <row r="96">
      <c r="A96" s="3" t="inlineStr">
        <is>
          <t>1.1.19</t>
        </is>
      </c>
      <c r="B96" s="3" t="inlineStr">
        <is>
          <t>Īpašiem medicīniskiem nolūkiem paredzēta šķidra pārtika - caur zondi ievadāms enterālās barošanas produkts. Pilnībā nokomplektēta ar uzturvielām un va</t>
        </is>
      </c>
      <c r="C96" s="3" t="n">
        <v>4</v>
      </c>
      <c r="D96" s="3" t="inlineStr">
        <is>
          <t>Isosource 2.0 Protein Fibre 500 ml</t>
        </is>
      </c>
      <c r="E96" s="5" t="inlineStr">
        <is>
          <t>NON_COMPLIANT</t>
        </is>
      </c>
      <c r="F96" s="3" t="n">
        <v>0.727</v>
      </c>
      <c r="G96" s="3" t="n">
        <v>8</v>
      </c>
      <c r="H96" s="3" t="n">
        <v>2</v>
      </c>
      <c r="I96" s="3" t="n">
        <v>1</v>
      </c>
      <c r="J96" s="3" t="inlineStr">
        <is>
          <t>energy: 200.0 kcal/100ml vs 100.0-110.00000000000001 kcal/100ml; osmolarity: 397.0 mOsm/l vs &lt;= 322.0 mOsm/l</t>
        </is>
      </c>
      <c r="K96" s="3" t="inlineStr">
        <is>
          <t>nutritionally_complete</t>
        </is>
      </c>
      <c r="L96" s="3" t="inlineStr">
        <is>
          <t>FAIL energy: 200.0 outside range 100.0-110.00000000000001; FAIL osmolarity: 397.0 does not satisfy &lt;= 322.0; UNKNOWN nutritionally_complete: Cannot determine 'nutritionally_complete' for this product</t>
        </is>
      </c>
    </row>
    <row r="97">
      <c r="A97" s="3" t="inlineStr">
        <is>
          <t>1.1.19</t>
        </is>
      </c>
      <c r="B97" s="3" t="inlineStr">
        <is>
          <t>Īpašiem medicīniskiem nolūkiem paredzēta šķidra pārtika - caur zondi ievadāms enterālās barošanas produkts. Pilnībā nokomplektēta ar uzturvielām un va</t>
        </is>
      </c>
      <c r="C97" s="3" t="n">
        <v>5</v>
      </c>
      <c r="D97" s="3" t="inlineStr">
        <is>
          <t>Impact Enteral 500 ml</t>
        </is>
      </c>
      <c r="E97" s="5" t="inlineStr">
        <is>
          <t>NON_COMPLIANT</t>
        </is>
      </c>
      <c r="F97" s="3" t="n">
        <v>0.727</v>
      </c>
      <c r="G97" s="3" t="n">
        <v>8</v>
      </c>
      <c r="H97" s="3" t="n">
        <v>2</v>
      </c>
      <c r="I97" s="3" t="n">
        <v>1</v>
      </c>
      <c r="J97" s="3" t="inlineStr">
        <is>
          <t>fiber: 0.0 g/100ml vs &gt;= 2.0 g/100ml; contains_fiber: fiber=0.0 g/100ml vs contains fiber</t>
        </is>
      </c>
      <c r="K97" s="3" t="inlineStr">
        <is>
          <t>nutritionally_complete</t>
        </is>
      </c>
      <c r="L97" s="3" t="inlineStr">
        <is>
          <t>FAIL fiber: 0.0 does not satisfy &gt;= 2.0; FAIL contains_fiber: Product has no/minimal fiber; UNKNOWN nutritionally_complete: Cannot determine 'nutritionally_complete' for this product</t>
        </is>
      </c>
    </row>
    <row r="98">
      <c r="A98" s="3" t="inlineStr">
        <is>
          <t>1.1.20</t>
        </is>
      </c>
      <c r="B98" s="3" t="inlineStr">
        <is>
          <t>Īpašiem medicīniskiem nolūkiem paredzēta pārtika bērniem no dzimšanas. Uzturvērtības ziņā pilnvērtīgs, lietošanai gatavs produkts. Uztura režīms zīdai</t>
        </is>
      </c>
      <c r="C98" s="3" t="n">
        <v>1</v>
      </c>
      <c r="D98" s="3" t="inlineStr">
        <is>
          <t>Infasource 90 ml</t>
        </is>
      </c>
      <c r="E98" s="6" t="inlineStr">
        <is>
          <t>COMPLIANT</t>
        </is>
      </c>
      <c r="F98" s="3" t="n">
        <v>1</v>
      </c>
      <c r="G98" s="3" t="n">
        <v>7</v>
      </c>
      <c r="H98" s="3" t="n">
        <v>0</v>
      </c>
      <c r="I98" s="3" t="n">
        <v>0</v>
      </c>
      <c r="J98" s="3" t="inlineStr"/>
      <c r="K98" s="3" t="inlineStr"/>
      <c r="L98" s="3" t="inlineStr">
        <is>
          <t>All checked criteria passed</t>
        </is>
      </c>
    </row>
    <row r="99">
      <c r="A99" s="3" t="inlineStr">
        <is>
          <t>1.1.20</t>
        </is>
      </c>
      <c r="B99" s="3" t="inlineStr">
        <is>
          <t>Īpašiem medicīniskiem nolūkiem paredzēta pārtika bērniem no dzimšanas. Uzturvērtības ziņā pilnvērtīgs, lietošanai gatavs produkts. Uztura režīms zīdai</t>
        </is>
      </c>
      <c r="C99" s="3" t="n">
        <v>2</v>
      </c>
      <c r="D99" s="3" t="inlineStr">
        <is>
          <t>Isosource Junior 500 ml</t>
        </is>
      </c>
      <c r="E99" s="5" t="inlineStr">
        <is>
          <t>NON_COMPLIANT</t>
        </is>
      </c>
      <c r="F99" s="3" t="n">
        <v>0.714</v>
      </c>
      <c r="G99" s="3" t="n">
        <v>5</v>
      </c>
      <c r="H99" s="3" t="n">
        <v>2</v>
      </c>
      <c r="I99" s="3" t="n">
        <v>0</v>
      </c>
      <c r="J99" s="3" t="inlineStr">
        <is>
          <t>carbohydrates: 12.3 g/100ml vs = 10.0 g/100ml; volume: 500.0 ml vs = 90.0 ml</t>
        </is>
      </c>
      <c r="K99" s="3" t="inlineStr"/>
      <c r="L99" s="3" t="inlineStr">
        <is>
          <t>FAIL carbohydrates: 12.3 does not satisfy = 10.0; FAIL volume: 500.0 ml != 90.0 ml</t>
        </is>
      </c>
    </row>
    <row r="100">
      <c r="A100" s="3" t="inlineStr">
        <is>
          <t>1.1.20</t>
        </is>
      </c>
      <c r="B100" s="3" t="inlineStr">
        <is>
          <t>Īpašiem medicīniskiem nolūkiem paredzēta pārtika bērniem no dzimšanas. Uzturvērtības ziņā pilnvērtīgs, lietošanai gatavs produkts. Uztura režīms zīdai</t>
        </is>
      </c>
      <c r="C100" s="3" t="n">
        <v>3</v>
      </c>
      <c r="D100" s="3" t="inlineStr">
        <is>
          <t>Novasource GI Balance 500 ml</t>
        </is>
      </c>
      <c r="E100" s="5" t="inlineStr">
        <is>
          <t>NON_COMPLIANT</t>
        </is>
      </c>
      <c r="F100" s="3" t="n">
        <v>0.714</v>
      </c>
      <c r="G100" s="3" t="n">
        <v>5</v>
      </c>
      <c r="H100" s="3" t="n">
        <v>2</v>
      </c>
      <c r="I100" s="3" t="n">
        <v>0</v>
      </c>
      <c r="J100" s="3" t="inlineStr">
        <is>
          <t>protein: 4.8 g/100ml vs = 2.6 g/100ml; volume: 500.0 ml vs = 90.0 ml</t>
        </is>
      </c>
      <c r="K100" s="3" t="inlineStr"/>
      <c r="L100" s="3" t="inlineStr">
        <is>
          <t>FAIL protein: 4.8 does not satisfy = 2.6; FAIL volume: 500.0 ml != 90.0 ml</t>
        </is>
      </c>
    </row>
    <row r="101">
      <c r="A101" s="3" t="inlineStr">
        <is>
          <t>1.1.20</t>
        </is>
      </c>
      <c r="B101" s="3" t="inlineStr">
        <is>
          <t>Īpašiem medicīniskiem nolūkiem paredzēta pārtika bērniem no dzimšanas. Uzturvērtības ziņā pilnvērtīgs, lietošanai gatavs produkts. Uztura režīms zīdai</t>
        </is>
      </c>
      <c r="C101" s="3" t="n">
        <v>4</v>
      </c>
      <c r="D101" s="3" t="inlineStr">
        <is>
          <t>Isosource Standard 500 ml</t>
        </is>
      </c>
      <c r="E101" s="5" t="inlineStr">
        <is>
          <t>NON_COMPLIANT</t>
        </is>
      </c>
      <c r="F101" s="3" t="n">
        <v>0.571</v>
      </c>
      <c r="G101" s="3" t="n">
        <v>4</v>
      </c>
      <c r="H101" s="3" t="n">
        <v>3</v>
      </c>
      <c r="I101" s="3" t="n">
        <v>0</v>
      </c>
      <c r="J101" s="3" t="inlineStr">
        <is>
          <t>protein: 4.0 g/100ml vs = 2.6 g/100ml; carbohydrates: 13.8 g/100ml vs = 10.0 g/100ml; volume: 500.0 ml vs = 90.0 ml</t>
        </is>
      </c>
      <c r="K101" s="3" t="inlineStr"/>
      <c r="L101" s="3" t="inlineStr">
        <is>
          <t>FAIL protein: 4.0 does not satisfy = 2.6; FAIL carbohydrates: 13.8 does not satisfy = 10.0; FAIL volume: 500.0 ml != 90.0 ml</t>
        </is>
      </c>
    </row>
    <row r="102">
      <c r="A102" s="3" t="inlineStr">
        <is>
          <t>1.1.20</t>
        </is>
      </c>
      <c r="B102" s="3" t="inlineStr">
        <is>
          <t>Īpašiem medicīniskiem nolūkiem paredzēta pārtika bērniem no dzimšanas. Uzturvērtības ziņā pilnvērtīgs, lietošanai gatavs produkts. Uztura režīms zīdai</t>
        </is>
      </c>
      <c r="C102" s="3" t="n">
        <v>5</v>
      </c>
      <c r="D102" s="3" t="inlineStr">
        <is>
          <t>Isosource Standard 1000 ml</t>
        </is>
      </c>
      <c r="E102" s="5" t="inlineStr">
        <is>
          <t>NON_COMPLIANT</t>
        </is>
      </c>
      <c r="F102" s="3" t="n">
        <v>0.571</v>
      </c>
      <c r="G102" s="3" t="n">
        <v>4</v>
      </c>
      <c r="H102" s="3" t="n">
        <v>3</v>
      </c>
      <c r="I102" s="3" t="n">
        <v>0</v>
      </c>
      <c r="J102" s="3" t="inlineStr">
        <is>
          <t>protein: 4.0 g/100ml vs = 2.6 g/100ml; carbohydrates: 13.8 g/100ml vs = 10.0 g/100ml; volume: 1000.0 ml vs = 90.0 ml</t>
        </is>
      </c>
      <c r="K102" s="3" t="inlineStr"/>
      <c r="L102" s="3" t="inlineStr">
        <is>
          <t>FAIL protein: 4.0 does not satisfy = 2.6; FAIL carbohydrates: 13.8 does not satisfy = 10.0; FAIL volume: 1000.0 ml != 90.0 ml</t>
        </is>
      </c>
    </row>
    <row r="103">
      <c r="A103" s="3" t="inlineStr">
        <is>
          <t>1.1.21</t>
        </is>
      </c>
      <c r="B103" s="3" t="inlineStr">
        <is>
          <t>Īpašiem medicīniskiem nolūkiem paredzēta šķidra pārtika - caur zondi ievadāms enterālās barošanas produkts. Pilnībā nokomplektēta ar uzturvielām un va</t>
        </is>
      </c>
      <c r="C103" s="3" t="n">
        <v>1</v>
      </c>
      <c r="D103" s="3" t="inlineStr">
        <is>
          <t>Novasource GI Advance 500 ml</t>
        </is>
      </c>
      <c r="E103" s="4" t="inlineStr">
        <is>
          <t>PARTIALLY_COMPLIANT</t>
        </is>
      </c>
      <c r="F103" s="3" t="n">
        <v>0.9</v>
      </c>
      <c r="G103" s="3" t="n">
        <v>9</v>
      </c>
      <c r="H103" s="3" t="n">
        <v>0</v>
      </c>
      <c r="I103" s="3" t="n">
        <v>1</v>
      </c>
      <c r="J103" s="3" t="inlineStr"/>
      <c r="K103" s="3" t="inlineStr">
        <is>
          <t>nutritionally_complete</t>
        </is>
      </c>
      <c r="L103" s="3" t="inlineStr">
        <is>
          <t>UNKNOWN nutritionally_complete: Cannot determine 'nutritionally_complete' for this product</t>
        </is>
      </c>
    </row>
    <row r="104">
      <c r="A104" s="3" t="inlineStr">
        <is>
          <t>1.1.21</t>
        </is>
      </c>
      <c r="B104" s="3" t="inlineStr">
        <is>
          <t>Īpašiem medicīniskiem nolūkiem paredzēta šķidra pārtika - caur zondi ievadāms enterālās barošanas produkts. Pilnībā nokomplektēta ar uzturvielām un va</t>
        </is>
      </c>
      <c r="C104" s="3" t="n">
        <v>2</v>
      </c>
      <c r="D104" s="3" t="inlineStr">
        <is>
          <t>Isosource Energy Fibre 500 ml</t>
        </is>
      </c>
      <c r="E104" s="5" t="inlineStr">
        <is>
          <t>NON_COMPLIANT</t>
        </is>
      </c>
      <c r="F104" s="3" t="n">
        <v>0.8</v>
      </c>
      <c r="G104" s="3" t="n">
        <v>8</v>
      </c>
      <c r="H104" s="3" t="n">
        <v>1</v>
      </c>
      <c r="I104" s="3" t="n">
        <v>1</v>
      </c>
      <c r="J104" s="3" t="inlineStr">
        <is>
          <t>protein: 6.3 g/100ml vs &gt;= 7.7 g/100ml</t>
        </is>
      </c>
      <c r="K104" s="3" t="inlineStr">
        <is>
          <t>nutritionally_complete</t>
        </is>
      </c>
      <c r="L104" s="3" t="inlineStr">
        <is>
          <t>FAIL protein: 6.3 does not satisfy &gt;= 7.7; UNKNOWN nutritionally_complete: Cannot determine 'nutritionally_complete' for this product</t>
        </is>
      </c>
    </row>
    <row r="105">
      <c r="A105" s="3" t="inlineStr">
        <is>
          <t>1.1.21</t>
        </is>
      </c>
      <c r="B105" s="3" t="inlineStr">
        <is>
          <t>Īpašiem medicīniskiem nolūkiem paredzēta šķidra pārtika - caur zondi ievadāms enterālās barošanas produkts. Pilnībā nokomplektēta ar uzturvielām un va</t>
        </is>
      </c>
      <c r="C105" s="3" t="n">
        <v>3</v>
      </c>
      <c r="D105" s="3" t="inlineStr">
        <is>
          <t>Isosource 2.0 Protein Fibre 500 ml</t>
        </is>
      </c>
      <c r="E105" s="5" t="inlineStr">
        <is>
          <t>NON_COMPLIANT</t>
        </is>
      </c>
      <c r="F105" s="3" t="n">
        <v>0.8</v>
      </c>
      <c r="G105" s="3" t="n">
        <v>8</v>
      </c>
      <c r="H105" s="3" t="n">
        <v>1</v>
      </c>
      <c r="I105" s="3" t="n">
        <v>1</v>
      </c>
      <c r="J105" s="3" t="inlineStr">
        <is>
          <t>energy: 200.0 kcal/100ml vs = 150.0 kcal/100ml</t>
        </is>
      </c>
      <c r="K105" s="3" t="inlineStr">
        <is>
          <t>nutritionally_complete</t>
        </is>
      </c>
      <c r="L105" s="3" t="inlineStr">
        <is>
          <t>FAIL energy: 200.0 does not satisfy = 150.0; UNKNOWN nutritionally_complete: Cannot determine 'nutritionally_complete' for this product</t>
        </is>
      </c>
    </row>
    <row r="106">
      <c r="A106" s="3" t="inlineStr">
        <is>
          <t>1.1.21</t>
        </is>
      </c>
      <c r="B106" s="3" t="inlineStr">
        <is>
          <t>Īpašiem medicīniskiem nolūkiem paredzēta šķidra pārtika - caur zondi ievadāms enterālās barošanas produkts. Pilnībā nokomplektēta ar uzturvielām un va</t>
        </is>
      </c>
      <c r="C106" s="3" t="n">
        <v>4</v>
      </c>
      <c r="D106" s="3" t="inlineStr">
        <is>
          <t>Isosource Standard Fibre 500 ml</t>
        </is>
      </c>
      <c r="E106" s="5" t="inlineStr">
        <is>
          <t>NON_COMPLIANT</t>
        </is>
      </c>
      <c r="F106" s="3" t="n">
        <v>0.7</v>
      </c>
      <c r="G106" s="3" t="n">
        <v>7</v>
      </c>
      <c r="H106" s="3" t="n">
        <v>2</v>
      </c>
      <c r="I106" s="3" t="n">
        <v>1</v>
      </c>
      <c r="J106" s="3" t="inlineStr">
        <is>
          <t>energy: 103.0 kcal/100ml vs = 150.0 kcal/100ml; protein: 4.0 g/100ml vs &gt;= 7.7 g/100ml</t>
        </is>
      </c>
      <c r="K106" s="3" t="inlineStr">
        <is>
          <t>nutritionally_complete</t>
        </is>
      </c>
      <c r="L106" s="3" t="inlineStr">
        <is>
          <t>FAIL energy: 103.0 does not satisfy = 150.0; FAIL protein: 4.0 does not satisfy &gt;= 7.7; UNKNOWN nutritionally_complete: Cannot determine 'nutritionally_complete' for this product</t>
        </is>
      </c>
    </row>
    <row r="107">
      <c r="A107" s="3" t="inlineStr">
        <is>
          <t>1.1.21</t>
        </is>
      </c>
      <c r="B107" s="3" t="inlineStr">
        <is>
          <t>Īpašiem medicīniskiem nolūkiem paredzēta šķidra pārtika - caur zondi ievadāms enterālās barošanas produkts. Pilnībā nokomplektēta ar uzturvielām un va</t>
        </is>
      </c>
      <c r="C107" s="3" t="n">
        <v>5</v>
      </c>
      <c r="D107" s="3" t="inlineStr">
        <is>
          <t>Novasource GI Balance 500 ml</t>
        </is>
      </c>
      <c r="E107" s="5" t="inlineStr">
        <is>
          <t>NON_COMPLIANT</t>
        </is>
      </c>
      <c r="F107" s="3" t="n">
        <v>0.7</v>
      </c>
      <c r="G107" s="3" t="n">
        <v>7</v>
      </c>
      <c r="H107" s="3" t="n">
        <v>2</v>
      </c>
      <c r="I107" s="3" t="n">
        <v>1</v>
      </c>
      <c r="J107" s="3" t="inlineStr">
        <is>
          <t>energy: 107.0 kcal/100ml vs = 150.0 kcal/100ml; protein: 4.8 g/100ml vs &gt;= 7.7 g/100ml</t>
        </is>
      </c>
      <c r="K107" s="3" t="inlineStr">
        <is>
          <t>nutritionally_complete</t>
        </is>
      </c>
      <c r="L107" s="3" t="inlineStr">
        <is>
          <t>FAIL energy: 107.0 does not satisfy = 150.0; FAIL protein: 4.8 does not satisfy &gt;= 7.7; UNKNOWN nutritionally_complete: Cannot determine 'nutritionally_complete' for this product</t>
        </is>
      </c>
    </row>
    <row r="108">
      <c r="A108" s="3" t="inlineStr">
        <is>
          <t>1.1.22</t>
        </is>
      </c>
      <c r="B108" s="3" t="inlineStr">
        <is>
          <t>Īpašiem medicīniskiem nolūkiem paredzēta šķidra pārtika - caur zondi ievadāms enterālās barošanas produkts. Pilnībā nokomplektēta ar uzturvielām un va</t>
        </is>
      </c>
      <c r="C108" s="3" t="n">
        <v>1</v>
      </c>
      <c r="D108" s="3" t="inlineStr">
        <is>
          <t>Novasource GI Advance 500 ml</t>
        </is>
      </c>
      <c r="E108" s="5" t="inlineStr">
        <is>
          <t>NON_COMPLIANT</t>
        </is>
      </c>
      <c r="F108" s="3" t="n">
        <v>0.8</v>
      </c>
      <c r="G108" s="3" t="n">
        <v>8</v>
      </c>
      <c r="H108" s="3" t="n">
        <v>1</v>
      </c>
      <c r="I108" s="3" t="n">
        <v>1</v>
      </c>
      <c r="J108" s="3" t="inlineStr">
        <is>
          <t>volume: 500.0 ml vs = 1000.0 ml</t>
        </is>
      </c>
      <c r="K108" s="3" t="inlineStr">
        <is>
          <t>nutritionally_complete</t>
        </is>
      </c>
      <c r="L108" s="3" t="inlineStr">
        <is>
          <t>FAIL volume: 500.0 ml != 1000.0 ml; UNKNOWN nutritionally_complete: Cannot determine 'nutritionally_complete' for this product</t>
        </is>
      </c>
    </row>
    <row r="109">
      <c r="A109" s="3" t="inlineStr">
        <is>
          <t>1.1.22</t>
        </is>
      </c>
      <c r="B109" s="3" t="inlineStr">
        <is>
          <t>Īpašiem medicīniskiem nolūkiem paredzēta šķidra pārtika - caur zondi ievadāms enterālās barošanas produkts. Pilnībā nokomplektēta ar uzturvielām un va</t>
        </is>
      </c>
      <c r="C109" s="3" t="n">
        <v>2</v>
      </c>
      <c r="D109" s="3" t="inlineStr">
        <is>
          <t>Isosource Standard Fibre 1000 ml</t>
        </is>
      </c>
      <c r="E109" s="5" t="inlineStr">
        <is>
          <t>NON_COMPLIANT</t>
        </is>
      </c>
      <c r="F109" s="3" t="n">
        <v>0.7</v>
      </c>
      <c r="G109" s="3" t="n">
        <v>7</v>
      </c>
      <c r="H109" s="3" t="n">
        <v>2</v>
      </c>
      <c r="I109" s="3" t="n">
        <v>1</v>
      </c>
      <c r="J109" s="3" t="inlineStr">
        <is>
          <t>energy: 103.0 kcal/100ml vs = 150.0 kcal/100ml; protein: 4.0 g/100ml vs &gt;= 7.7 g/100ml</t>
        </is>
      </c>
      <c r="K109" s="3" t="inlineStr">
        <is>
          <t>nutritionally_complete</t>
        </is>
      </c>
      <c r="L109" s="3" t="inlineStr">
        <is>
          <t>FAIL energy: 103.0 does not satisfy = 150.0; FAIL protein: 4.0 does not satisfy &gt;= 7.7; UNKNOWN nutritionally_complete: Cannot determine 'nutritionally_complete' for this product</t>
        </is>
      </c>
    </row>
    <row r="110">
      <c r="A110" s="3" t="inlineStr">
        <is>
          <t>1.1.22</t>
        </is>
      </c>
      <c r="B110" s="3" t="inlineStr">
        <is>
          <t>Īpašiem medicīniskiem nolūkiem paredzēta šķidra pārtika - caur zondi ievadāms enterālās barošanas produkts. Pilnībā nokomplektēta ar uzturvielām un va</t>
        </is>
      </c>
      <c r="C110" s="3" t="n">
        <v>3</v>
      </c>
      <c r="D110" s="3" t="inlineStr">
        <is>
          <t>Isosource Energy Fibre 500 ml</t>
        </is>
      </c>
      <c r="E110" s="5" t="inlineStr">
        <is>
          <t>NON_COMPLIANT</t>
        </is>
      </c>
      <c r="F110" s="3" t="n">
        <v>0.7</v>
      </c>
      <c r="G110" s="3" t="n">
        <v>7</v>
      </c>
      <c r="H110" s="3" t="n">
        <v>2</v>
      </c>
      <c r="I110" s="3" t="n">
        <v>1</v>
      </c>
      <c r="J110" s="3" t="inlineStr">
        <is>
          <t>protein: 6.3 g/100ml vs &gt;= 7.7 g/100ml; volume: 500.0 ml vs = 1000.0 ml</t>
        </is>
      </c>
      <c r="K110" s="3" t="inlineStr">
        <is>
          <t>nutritionally_complete</t>
        </is>
      </c>
      <c r="L110" s="3" t="inlineStr">
        <is>
          <t>FAIL protein: 6.3 does not satisfy &gt;= 7.7; FAIL volume: 500.0 ml != 1000.0 ml; UNKNOWN nutritionally_complete: Cannot determine 'nutritionally_complete' for this product</t>
        </is>
      </c>
    </row>
    <row r="111">
      <c r="A111" s="3" t="inlineStr">
        <is>
          <t>1.1.22</t>
        </is>
      </c>
      <c r="B111" s="3" t="inlineStr">
        <is>
          <t>Īpašiem medicīniskiem nolūkiem paredzēta šķidra pārtika - caur zondi ievadāms enterālās barošanas produkts. Pilnībā nokomplektēta ar uzturvielām un va</t>
        </is>
      </c>
      <c r="C111" s="3" t="n">
        <v>4</v>
      </c>
      <c r="D111" s="3" t="inlineStr">
        <is>
          <t>Isosource 2.0 Protein Fibre 500 ml</t>
        </is>
      </c>
      <c r="E111" s="5" t="inlineStr">
        <is>
          <t>NON_COMPLIANT</t>
        </is>
      </c>
      <c r="F111" s="3" t="n">
        <v>0.7</v>
      </c>
      <c r="G111" s="3" t="n">
        <v>7</v>
      </c>
      <c r="H111" s="3" t="n">
        <v>2</v>
      </c>
      <c r="I111" s="3" t="n">
        <v>1</v>
      </c>
      <c r="J111" s="3" t="inlineStr">
        <is>
          <t>energy: 200.0 kcal/100ml vs = 150.0 kcal/100ml; volume: 500.0 ml vs = 1000.0 ml</t>
        </is>
      </c>
      <c r="K111" s="3" t="inlineStr">
        <is>
          <t>nutritionally_complete</t>
        </is>
      </c>
      <c r="L111" s="3" t="inlineStr">
        <is>
          <t>FAIL energy: 200.0 does not satisfy = 150.0; FAIL volume: 500.0 ml != 1000.0 ml; UNKNOWN nutritionally_complete: Cannot determine 'nutritionally_complete' for this product</t>
        </is>
      </c>
    </row>
    <row r="112">
      <c r="A112" s="3" t="inlineStr">
        <is>
          <t>1.1.22</t>
        </is>
      </c>
      <c r="B112" s="3" t="inlineStr">
        <is>
          <t>Īpašiem medicīniskiem nolūkiem paredzēta šķidra pārtika - caur zondi ievadāms enterālās barošanas produkts. Pilnībā nokomplektēta ar uzturvielām un va</t>
        </is>
      </c>
      <c r="C112" s="3" t="n">
        <v>5</v>
      </c>
      <c r="D112" s="3" t="inlineStr">
        <is>
          <t>Resource Diabet Plus vanilla 200ml</t>
        </is>
      </c>
      <c r="E112" s="5" t="inlineStr">
        <is>
          <t>NON_COMPLIANT</t>
        </is>
      </c>
      <c r="F112" s="3" t="n">
        <v>0.7</v>
      </c>
      <c r="G112" s="3" t="n">
        <v>7</v>
      </c>
      <c r="H112" s="3" t="n">
        <v>2</v>
      </c>
      <c r="I112" s="3" t="n">
        <v>1</v>
      </c>
      <c r="J112" s="3" t="inlineStr">
        <is>
          <t>volume: 200.0 ml vs = 1000.0 ml; route: oral vs enteral</t>
        </is>
      </c>
      <c r="K112" s="3" t="inlineStr">
        <is>
          <t>nutritionally_complete</t>
        </is>
      </c>
      <c r="L112" s="3" t="inlineStr">
        <is>
          <t>FAIL volume: 200.0 ml != 1000.0 ml; UNKNOWN nutritionally_complete: Cannot determine 'nutritionally_complete' for this product; FAIL route: 'oral' != 'enteral'</t>
        </is>
      </c>
    </row>
    <row r="113">
      <c r="A113" s="3" t="inlineStr">
        <is>
          <t>1.1.23</t>
        </is>
      </c>
      <c r="B113" s="3" t="inlineStr">
        <is>
          <t>Īpašiem medicīniskiem nolūkiem paredzēta šķidra pārtika - caur zondi ievadāms enterālās barošanas produkts. Pilnībā nokomplektēta ar uzturvielām un va</t>
        </is>
      </c>
      <c r="C113" s="3" t="n">
        <v>1</v>
      </c>
      <c r="D113" s="3" t="inlineStr">
        <is>
          <t>Isosource Standard Fibre 500 ml</t>
        </is>
      </c>
      <c r="E113" s="5" t="inlineStr">
        <is>
          <t>NON_COMPLIANT</t>
        </is>
      </c>
      <c r="F113" s="3" t="n">
        <v>0.8179999999999999</v>
      </c>
      <c r="G113" s="3" t="n">
        <v>9</v>
      </c>
      <c r="H113" s="3" t="n">
        <v>1</v>
      </c>
      <c r="I113" s="3" t="n">
        <v>1</v>
      </c>
      <c r="J113" s="3" t="inlineStr">
        <is>
          <t>protein: 4.0 g/100ml vs &gt;= 7.5 g/100ml</t>
        </is>
      </c>
      <c r="K113" s="3" t="inlineStr">
        <is>
          <t>nutritionally_complete</t>
        </is>
      </c>
      <c r="L113" s="3" t="inlineStr">
        <is>
          <t>FAIL protein: 4.0 does not satisfy &gt;= 7.5; UNKNOWN nutritionally_complete: Cannot determine 'nutritionally_complete' for this product</t>
        </is>
      </c>
    </row>
    <row r="114">
      <c r="A114" s="3" t="inlineStr">
        <is>
          <t>1.1.23</t>
        </is>
      </c>
      <c r="B114" s="3" t="inlineStr">
        <is>
          <t>Īpašiem medicīniskiem nolūkiem paredzēta šķidra pārtika - caur zondi ievadāms enterālās barošanas produkts. Pilnībā nokomplektēta ar uzturvielām un va</t>
        </is>
      </c>
      <c r="C114" s="3" t="n">
        <v>2</v>
      </c>
      <c r="D114" s="3" t="inlineStr">
        <is>
          <t>Isosource Standard Fibre 1000 ml</t>
        </is>
      </c>
      <c r="E114" s="5" t="inlineStr">
        <is>
          <t>NON_COMPLIANT</t>
        </is>
      </c>
      <c r="F114" s="3" t="n">
        <v>0.727</v>
      </c>
      <c r="G114" s="3" t="n">
        <v>8</v>
      </c>
      <c r="H114" s="3" t="n">
        <v>2</v>
      </c>
      <c r="I114" s="3" t="n">
        <v>1</v>
      </c>
      <c r="J114" s="3" t="inlineStr">
        <is>
          <t>protein: 4.0 g/100ml vs &gt;= 7.5 g/100ml; volume: 1000.0 ml vs = 500.0 ml</t>
        </is>
      </c>
      <c r="K114" s="3" t="inlineStr">
        <is>
          <t>nutritionally_complete</t>
        </is>
      </c>
      <c r="L114" s="3" t="inlineStr">
        <is>
          <t>FAIL protein: 4.0 does not satisfy &gt;= 7.5; FAIL volume: 1000.0 ml != 500.0 ml; UNKNOWN nutritionally_complete: Cannot determine 'nutritionally_complete' for this product</t>
        </is>
      </c>
    </row>
    <row r="115">
      <c r="A115" s="3" t="inlineStr">
        <is>
          <t>1.1.23</t>
        </is>
      </c>
      <c r="B115" s="3" t="inlineStr">
        <is>
          <t>Īpašiem medicīniskiem nolūkiem paredzēta šķidra pārtika - caur zondi ievadāms enterālās barošanas produkts. Pilnībā nokomplektēta ar uzturvielām un va</t>
        </is>
      </c>
      <c r="C115" s="3" t="n">
        <v>3</v>
      </c>
      <c r="D115" s="3" t="inlineStr">
        <is>
          <t>Isosource 2.0 Protein Fibre 500 ml</t>
        </is>
      </c>
      <c r="E115" s="5" t="inlineStr">
        <is>
          <t>NON_COMPLIANT</t>
        </is>
      </c>
      <c r="F115" s="3" t="n">
        <v>0.727</v>
      </c>
      <c r="G115" s="3" t="n">
        <v>8</v>
      </c>
      <c r="H115" s="3" t="n">
        <v>2</v>
      </c>
      <c r="I115" s="3" t="n">
        <v>1</v>
      </c>
      <c r="J115" s="3" t="inlineStr">
        <is>
          <t>energy: 200.0 kcal/100ml vs &lt;= 128.0 kcal/100ml; osmolarity: 397.0 mOsm/l vs &lt;= 300.0 mOsm/l</t>
        </is>
      </c>
      <c r="K115" s="3" t="inlineStr">
        <is>
          <t>nutritionally_complete</t>
        </is>
      </c>
      <c r="L115" s="3" t="inlineStr">
        <is>
          <t>FAIL energy: 200.0 does not satisfy &lt;= 128.0; FAIL osmolarity: 397.0 does not satisfy &lt;= 300.0; UNKNOWN nutritionally_complete: Cannot determine 'nutritionally_complete' for this product</t>
        </is>
      </c>
    </row>
    <row r="116">
      <c r="A116" s="3" t="inlineStr">
        <is>
          <t>1.1.23</t>
        </is>
      </c>
      <c r="B116" s="3" t="inlineStr">
        <is>
          <t>Īpašiem medicīniskiem nolūkiem paredzēta šķidra pārtika - caur zondi ievadāms enterālās barošanas produkts. Pilnībā nokomplektēta ar uzturvielām un va</t>
        </is>
      </c>
      <c r="C116" s="3" t="n">
        <v>4</v>
      </c>
      <c r="D116" s="3" t="inlineStr">
        <is>
          <t>Novasource GI Balance 500 ml</t>
        </is>
      </c>
      <c r="E116" s="5" t="inlineStr">
        <is>
          <t>NON_COMPLIANT</t>
        </is>
      </c>
      <c r="F116" s="3" t="n">
        <v>0.727</v>
      </c>
      <c r="G116" s="3" t="n">
        <v>8</v>
      </c>
      <c r="H116" s="3" t="n">
        <v>2</v>
      </c>
      <c r="I116" s="3" t="n">
        <v>1</v>
      </c>
      <c r="J116" s="3" t="inlineStr">
        <is>
          <t>osmolarity: 320.0 mOsm/l vs &lt;= 300.0 mOsm/l; protein: 4.8 g/100ml vs &gt;= 7.5 g/100ml</t>
        </is>
      </c>
      <c r="K116" s="3" t="inlineStr">
        <is>
          <t>nutritionally_complete</t>
        </is>
      </c>
      <c r="L116" s="3" t="inlineStr">
        <is>
          <t>FAIL osmolarity: 320.0 does not satisfy &lt;= 300.0; FAIL protein: 4.8 does not satisfy &gt;= 7.5; UNKNOWN nutritionally_complete: Cannot determine 'nutritionally_complete' for this product</t>
        </is>
      </c>
    </row>
    <row r="117">
      <c r="A117" s="3" t="inlineStr">
        <is>
          <t>1.1.23</t>
        </is>
      </c>
      <c r="B117" s="3" t="inlineStr">
        <is>
          <t>Īpašiem medicīniskiem nolūkiem paredzēta šķidra pārtika - caur zondi ievadāms enterālās barošanas produkts. Pilnībā nokomplektēta ar uzturvielām un va</t>
        </is>
      </c>
      <c r="C117" s="3" t="n">
        <v>5</v>
      </c>
      <c r="D117" s="3" t="inlineStr">
        <is>
          <t>Novasource GI Advance 500 ml</t>
        </is>
      </c>
      <c r="E117" s="5" t="inlineStr">
        <is>
          <t>NON_COMPLIANT</t>
        </is>
      </c>
      <c r="F117" s="3" t="n">
        <v>0.727</v>
      </c>
      <c r="G117" s="3" t="n">
        <v>8</v>
      </c>
      <c r="H117" s="3" t="n">
        <v>2</v>
      </c>
      <c r="I117" s="3" t="n">
        <v>1</v>
      </c>
      <c r="J117" s="3" t="inlineStr">
        <is>
          <t>energy: 155.0 kcal/100ml vs &lt;= 128.0 kcal/100ml; osmolarity: 335.0 mOsm/l vs &lt;= 300.0 mOsm/l</t>
        </is>
      </c>
      <c r="K117" s="3" t="inlineStr">
        <is>
          <t>nutritionally_complete</t>
        </is>
      </c>
      <c r="L117" s="3" t="inlineStr">
        <is>
          <t>FAIL energy: 155.0 does not satisfy &lt;= 128.0; FAIL osmolarity: 335.0 does not satisfy &lt;= 300.0; UNKNOWN nutritionally_complete: Cannot determine 'nutritionally_complete' for this product</t>
        </is>
      </c>
    </row>
    <row r="118">
      <c r="A118" s="3" t="inlineStr">
        <is>
          <t>1.1.24</t>
        </is>
      </c>
      <c r="B118" s="3" t="inlineStr">
        <is>
          <t xml:space="preserve">Īpašiem medicīniskiem nolūkiem paredzēta pārtika. Uzturvērtības ziņā pilnvērtīgs produkts. Uztura režīms bērniem no 1 gada vecuma nepietiekama uztura </t>
        </is>
      </c>
      <c r="C118" s="3" t="n">
        <v>1</v>
      </c>
      <c r="D118" s="3" t="inlineStr">
        <is>
          <t>Peptamen Junior PHGG 500 ml</t>
        </is>
      </c>
      <c r="E118" s="5" t="inlineStr">
        <is>
          <t>NON_COMPLIANT</t>
        </is>
      </c>
      <c r="F118" s="3" t="n">
        <v>0.833</v>
      </c>
      <c r="G118" s="3" t="n">
        <v>5</v>
      </c>
      <c r="H118" s="3" t="n">
        <v>1</v>
      </c>
      <c r="I118" s="3" t="n">
        <v>0</v>
      </c>
      <c r="J118" s="3" t="inlineStr">
        <is>
          <t>osmolarity: 383.0 mOsm/l vs &lt;= 280.0 mOsm/l</t>
        </is>
      </c>
      <c r="K118" s="3" t="inlineStr"/>
      <c r="L118" s="3" t="inlineStr">
        <is>
          <t>FAIL osmolarity: 383.0 does not satisfy &lt;= 280.0</t>
        </is>
      </c>
    </row>
    <row r="119">
      <c r="A119" s="3" t="inlineStr">
        <is>
          <t>1.1.24</t>
        </is>
      </c>
      <c r="B119" s="3" t="inlineStr">
        <is>
          <t xml:space="preserve">Īpašiem medicīniskiem nolūkiem paredzēta pārtika. Uzturvērtības ziņā pilnvērtīgs produkts. Uztura režīms bērniem no 1 gada vecuma nepietiekama uztura </t>
        </is>
      </c>
      <c r="C119" s="3" t="n">
        <v>2</v>
      </c>
      <c r="D119" s="3" t="inlineStr">
        <is>
          <t>Isosource Standard 500 ml</t>
        </is>
      </c>
      <c r="E119" s="5" t="inlineStr">
        <is>
          <t>NON_COMPLIANT</t>
        </is>
      </c>
      <c r="F119" s="3" t="n">
        <v>0.667</v>
      </c>
      <c r="G119" s="3" t="n">
        <v>4</v>
      </c>
      <c r="H119" s="3" t="n">
        <v>2</v>
      </c>
      <c r="I119" s="3" t="n">
        <v>0</v>
      </c>
      <c r="J119" s="3" t="inlineStr">
        <is>
          <t>energy: 103.0 kcal/100ml vs = 117.0 kcal/100ml; protein: 4.0 g/100ml vs = 3.6 g/100ml</t>
        </is>
      </c>
      <c r="K119" s="3" t="inlineStr"/>
      <c r="L119" s="3" t="inlineStr">
        <is>
          <t>FAIL energy: 103.0 does not satisfy = 117.0; FAIL protein: 4.0 does not satisfy = 3.6</t>
        </is>
      </c>
    </row>
    <row r="120">
      <c r="A120" s="3" t="inlineStr">
        <is>
          <t>1.1.24</t>
        </is>
      </c>
      <c r="B120" s="3" t="inlineStr">
        <is>
          <t xml:space="preserve">Īpašiem medicīniskiem nolūkiem paredzēta pārtika. Uzturvērtības ziņā pilnvērtīgs produkts. Uztura režīms bērniem no 1 gada vecuma nepietiekama uztura </t>
        </is>
      </c>
      <c r="C120" s="3" t="n">
        <v>3</v>
      </c>
      <c r="D120" s="3" t="inlineStr">
        <is>
          <t>Isosource Standard Fibre 500 ml</t>
        </is>
      </c>
      <c r="E120" s="5" t="inlineStr">
        <is>
          <t>NON_COMPLIANT</t>
        </is>
      </c>
      <c r="F120" s="3" t="n">
        <v>0.667</v>
      </c>
      <c r="G120" s="3" t="n">
        <v>4</v>
      </c>
      <c r="H120" s="3" t="n">
        <v>2</v>
      </c>
      <c r="I120" s="3" t="n">
        <v>0</v>
      </c>
      <c r="J120" s="3" t="inlineStr">
        <is>
          <t>energy: 103.0 kcal/100ml vs = 117.0 kcal/100ml; protein: 4.0 g/100ml vs = 3.6 g/100ml</t>
        </is>
      </c>
      <c r="K120" s="3" t="inlineStr"/>
      <c r="L120" s="3" t="inlineStr">
        <is>
          <t>FAIL energy: 103.0 does not satisfy = 117.0; FAIL protein: 4.0 does not satisfy = 3.6</t>
        </is>
      </c>
    </row>
    <row r="121">
      <c r="A121" s="3" t="inlineStr">
        <is>
          <t>1.1.24</t>
        </is>
      </c>
      <c r="B121" s="3" t="inlineStr">
        <is>
          <t xml:space="preserve">Īpašiem medicīniskiem nolūkiem paredzēta pārtika. Uzturvērtības ziņā pilnvērtīgs produkts. Uztura režīms bērniem no 1 gada vecuma nepietiekama uztura </t>
        </is>
      </c>
      <c r="C121" s="3" t="n">
        <v>4</v>
      </c>
      <c r="D121" s="3" t="inlineStr">
        <is>
          <t>Peptamen 500 ml</t>
        </is>
      </c>
      <c r="E121" s="5" t="inlineStr">
        <is>
          <t>NON_COMPLIANT</t>
        </is>
      </c>
      <c r="F121" s="3" t="n">
        <v>0.667</v>
      </c>
      <c r="G121" s="3" t="n">
        <v>4</v>
      </c>
      <c r="H121" s="3" t="n">
        <v>2</v>
      </c>
      <c r="I121" s="3" t="n">
        <v>0</v>
      </c>
      <c r="J121" s="3" t="inlineStr">
        <is>
          <t>energy: 100.0 kcal/100ml vs = 117.0 kcal/100ml; protein: 4.0 g/100ml vs = 3.6 g/100ml</t>
        </is>
      </c>
      <c r="K121" s="3" t="inlineStr"/>
      <c r="L121" s="3" t="inlineStr">
        <is>
          <t>FAIL energy: 100.0 does not satisfy = 117.0; FAIL protein: 4.0 does not satisfy = 3.6</t>
        </is>
      </c>
    </row>
    <row r="122">
      <c r="A122" s="3" t="inlineStr">
        <is>
          <t>1.1.24</t>
        </is>
      </c>
      <c r="B122" s="3" t="inlineStr">
        <is>
          <t xml:space="preserve">Īpašiem medicīniskiem nolūkiem paredzēta pārtika. Uzturvērtības ziņā pilnvērtīgs produkts. Uztura režīms bērniem no 1 gada vecuma nepietiekama uztura </t>
        </is>
      </c>
      <c r="C122" s="3" t="n">
        <v>5</v>
      </c>
      <c r="D122" s="3" t="inlineStr">
        <is>
          <t>Isosource Standard 1000 ml</t>
        </is>
      </c>
      <c r="E122" s="5" t="inlineStr">
        <is>
          <t>NON_COMPLIANT</t>
        </is>
      </c>
      <c r="F122" s="3" t="n">
        <v>0.5</v>
      </c>
      <c r="G122" s="3" t="n">
        <v>3</v>
      </c>
      <c r="H122" s="3" t="n">
        <v>3</v>
      </c>
      <c r="I122" s="3" t="n">
        <v>0</v>
      </c>
      <c r="J122" s="3" t="inlineStr">
        <is>
          <t>energy: 103.0 kcal/100ml vs = 117.0 kcal/100ml; protein: 4.0 g/100ml vs = 3.6 g/100ml; volume: 1000.0 ml vs = 500.0 ml</t>
        </is>
      </c>
      <c r="K122" s="3" t="inlineStr"/>
      <c r="L122" s="3" t="inlineStr">
        <is>
          <t>FAIL energy: 103.0 does not satisfy = 117.0; FAIL protein: 4.0 does not satisfy = 3.6; FAIL volume: 1000.0 ml != 500.0 ml</t>
        </is>
      </c>
    </row>
    <row r="123">
      <c r="A123" s="3" t="inlineStr">
        <is>
          <t>1.1.25</t>
        </is>
      </c>
      <c r="B123" s="3" t="inlineStr">
        <is>
          <t>Īpašiem medicīniskiem nolūkiem paredzēta šķidra pārtika – caur zondi ievadāms enterālās barošanas produkts. Pilnībā nokomplektēta ar uzturvielām un va</t>
        </is>
      </c>
      <c r="C123" s="3" t="n">
        <v>1</v>
      </c>
      <c r="D123" s="3" t="inlineStr">
        <is>
          <t>Peptamen AF 500 ml</t>
        </is>
      </c>
      <c r="E123" s="5" t="inlineStr">
        <is>
          <t>NON_COMPLIANT</t>
        </is>
      </c>
      <c r="F123" s="3" t="n">
        <v>0.625</v>
      </c>
      <c r="G123" s="3" t="n">
        <v>5</v>
      </c>
      <c r="H123" s="3" t="n">
        <v>2</v>
      </c>
      <c r="I123" s="3" t="n">
        <v>1</v>
      </c>
      <c r="J123" s="3" t="inlineStr">
        <is>
          <t>osmolarity: 425.0 mOsm/l vs = 411.0 mOsm/l; volume: 500.0 ml vs = 1000.0 ml</t>
        </is>
      </c>
      <c r="K123" s="3" t="inlineStr">
        <is>
          <t>nutritionally_complete</t>
        </is>
      </c>
      <c r="L123" s="3" t="inlineStr">
        <is>
          <t>FAIL osmolarity: 425.0 does not satisfy = 411.0; FAIL volume: 500.0 ml != 1000.0 ml; UNKNOWN nutritionally_complete: Cannot determine 'nutritionally_complete' for this product</t>
        </is>
      </c>
    </row>
    <row r="124">
      <c r="A124" s="3" t="inlineStr">
        <is>
          <t>1.1.25</t>
        </is>
      </c>
      <c r="B124" s="3" t="inlineStr">
        <is>
          <t>Īpašiem medicīniskiem nolūkiem paredzēta šķidra pārtika – caur zondi ievadāms enterālās barošanas produkts. Pilnībā nokomplektēta ar uzturvielām un va</t>
        </is>
      </c>
      <c r="C124" s="3" t="n">
        <v>2</v>
      </c>
      <c r="D124" s="3" t="inlineStr">
        <is>
          <t>Isosource Standard 1000 ml</t>
        </is>
      </c>
      <c r="E124" s="5" t="inlineStr">
        <is>
          <t>NON_COMPLIANT</t>
        </is>
      </c>
      <c r="F124" s="3" t="n">
        <v>0.5</v>
      </c>
      <c r="G124" s="3" t="n">
        <v>4</v>
      </c>
      <c r="H124" s="3" t="n">
        <v>3</v>
      </c>
      <c r="I124" s="3" t="n">
        <v>1</v>
      </c>
      <c r="J124" s="3" t="inlineStr">
        <is>
          <t>energy: 103.0 kcal/100ml vs = 160.0 kcal/100ml; osmolarity: 234.0 mOsm/l vs = 411.0 mOsm/l; omega3: 0.076 g/100ml vs &gt;= 0.26 g/100ml</t>
        </is>
      </c>
      <c r="K124" s="3" t="inlineStr">
        <is>
          <t>nutritionally_complete</t>
        </is>
      </c>
      <c r="L124" s="3" t="inlineStr">
        <is>
          <t>FAIL energy: 103.0 does not satisfy = 160.0; FAIL osmolarity: 234.0 does not satisfy = 411.0; FAIL omega3: 0.076 does not satisfy &gt;= 0.26; UNKNOWN nutritionally_complete: Cannot determine 'nutritionally_complete' for this product</t>
        </is>
      </c>
    </row>
    <row r="125">
      <c r="A125" s="3" t="inlineStr">
        <is>
          <t>1.1.25</t>
        </is>
      </c>
      <c r="B125" s="3" t="inlineStr">
        <is>
          <t>Īpašiem medicīniskiem nolūkiem paredzēta šķidra pārtika – caur zondi ievadāms enterālās barošanas produkts. Pilnībā nokomplektēta ar uzturvielām un va</t>
        </is>
      </c>
      <c r="C125" s="3" t="n">
        <v>3</v>
      </c>
      <c r="D125" s="3" t="inlineStr">
        <is>
          <t>Isosource Standard Fibre 1000 ml</t>
        </is>
      </c>
      <c r="E125" s="5" t="inlineStr">
        <is>
          <t>NON_COMPLIANT</t>
        </is>
      </c>
      <c r="F125" s="3" t="n">
        <v>0.5</v>
      </c>
      <c r="G125" s="3" t="n">
        <v>4</v>
      </c>
      <c r="H125" s="3" t="n">
        <v>3</v>
      </c>
      <c r="I125" s="3" t="n">
        <v>1</v>
      </c>
      <c r="J125" s="3" t="inlineStr">
        <is>
          <t>energy: 103.0 kcal/100ml vs = 160.0 kcal/100ml; osmolarity: 249.0 mOsm/l vs = 411.0 mOsm/l; omega3: 0.076 g/100ml vs &gt;= 0.26 g/100ml</t>
        </is>
      </c>
      <c r="K125" s="3" t="inlineStr">
        <is>
          <t>nutritionally_complete</t>
        </is>
      </c>
      <c r="L125" s="3" t="inlineStr">
        <is>
          <t>FAIL energy: 103.0 does not satisfy = 160.0; FAIL osmolarity: 249.0 does not satisfy = 411.0; FAIL omega3: 0.076 does not satisfy &gt;= 0.26; UNKNOWN nutritionally_complete: Cannot determine 'nutritionally_complete' for this product</t>
        </is>
      </c>
    </row>
    <row r="126">
      <c r="A126" s="3" t="inlineStr">
        <is>
          <t>1.1.25</t>
        </is>
      </c>
      <c r="B126" s="3" t="inlineStr">
        <is>
          <t>Īpašiem medicīniskiem nolūkiem paredzēta šķidra pārtika – caur zondi ievadāms enterālās barošanas produkts. Pilnībā nokomplektēta ar uzturvielām un va</t>
        </is>
      </c>
      <c r="C126" s="3" t="n">
        <v>4</v>
      </c>
      <c r="D126" s="3" t="inlineStr">
        <is>
          <t>Isosource Energy 500 ml</t>
        </is>
      </c>
      <c r="E126" s="5" t="inlineStr">
        <is>
          <t>NON_COMPLIANT</t>
        </is>
      </c>
      <c r="F126" s="3" t="n">
        <v>0.5</v>
      </c>
      <c r="G126" s="3" t="n">
        <v>4</v>
      </c>
      <c r="H126" s="3" t="n">
        <v>3</v>
      </c>
      <c r="I126" s="3" t="n">
        <v>1</v>
      </c>
      <c r="J126" s="3" t="inlineStr">
        <is>
          <t>osmolarity: 290.0 mOsm/l vs = 411.0 mOsm/l; omega3: 0.112 g/100ml vs &gt;= 0.26 g/100ml; volume: 500.0 ml vs = 1000.0 ml</t>
        </is>
      </c>
      <c r="K126" s="3" t="inlineStr">
        <is>
          <t>nutritionally_complete</t>
        </is>
      </c>
      <c r="L126" s="3" t="inlineStr">
        <is>
          <t>FAIL osmolarity: 290.0 does not satisfy = 411.0; FAIL omega3: 0.112 does not satisfy &gt;= 0.26; FAIL volume: 500.0 ml != 1000.0 ml; UNKNOWN nutritionally_complete: Cannot determine 'nutritionally_complete' for this product</t>
        </is>
      </c>
    </row>
    <row r="127">
      <c r="A127" s="3" t="inlineStr">
        <is>
          <t>1.1.25</t>
        </is>
      </c>
      <c r="B127" s="3" t="inlineStr">
        <is>
          <t>Īpašiem medicīniskiem nolūkiem paredzēta šķidra pārtika – caur zondi ievadāms enterālās barošanas produkts. Pilnībā nokomplektēta ar uzturvielām un va</t>
        </is>
      </c>
      <c r="C127" s="3" t="n">
        <v>5</v>
      </c>
      <c r="D127" s="3" t="inlineStr">
        <is>
          <t>Isosource Energy Fibre 500 ml</t>
        </is>
      </c>
      <c r="E127" s="5" t="inlineStr">
        <is>
          <t>NON_COMPLIANT</t>
        </is>
      </c>
      <c r="F127" s="3" t="n">
        <v>0.5</v>
      </c>
      <c r="G127" s="3" t="n">
        <v>4</v>
      </c>
      <c r="H127" s="3" t="n">
        <v>3</v>
      </c>
      <c r="I127" s="3" t="n">
        <v>1</v>
      </c>
      <c r="J127" s="3" t="inlineStr">
        <is>
          <t>osmolarity: 315.0 mOsm/l vs = 411.0 mOsm/l; omega3: 0.112 g/100ml vs &gt;= 0.26 g/100ml; volume: 500.0 ml vs = 1000.0 ml</t>
        </is>
      </c>
      <c r="K127" s="3" t="inlineStr">
        <is>
          <t>nutritionally_complete</t>
        </is>
      </c>
      <c r="L127" s="3" t="inlineStr">
        <is>
          <t>FAIL osmolarity: 315.0 does not satisfy = 411.0; FAIL omega3: 0.112 does not satisfy &gt;= 0.26; FAIL volume: 500.0 ml != 1000.0 ml; UNKNOWN nutritionally_complete: Cannot determine 'nutritionally_complete' for this product</t>
        </is>
      </c>
    </row>
    <row r="128">
      <c r="A128" s="3" t="inlineStr">
        <is>
          <t>1.1.26</t>
        </is>
      </c>
      <c r="B128" s="3" t="inlineStr">
        <is>
          <t>Īpašiem medicīniskiem nolūkiem paredzēts dzeramais medicīniskais uzturs. Pielietojams gan kā diētas papildinājums, gan kā vienīgais uztura avots. Ar p</t>
        </is>
      </c>
      <c r="C128" s="3" t="n">
        <v>1</v>
      </c>
      <c r="D128" s="3" t="inlineStr">
        <is>
          <t>Resource Junior powder 400g</t>
        </is>
      </c>
      <c r="E128" s="7" t="inlineStr">
        <is>
          <t>UNKNOWN</t>
        </is>
      </c>
      <c r="F128" s="3" t="n">
        <v>0</v>
      </c>
      <c r="G128" s="3" t="n">
        <v>0</v>
      </c>
      <c r="H128" s="3" t="n">
        <v>0</v>
      </c>
      <c r="I128" s="3" t="n">
        <v>4</v>
      </c>
      <c r="J128" s="3" t="inlineStr"/>
      <c r="K128" s="3" t="inlineStr">
        <is>
          <t>energy; protein; volume; contains_fiber</t>
        </is>
      </c>
      <c r="L128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29">
      <c r="A129" s="3" t="inlineStr">
        <is>
          <t>1.1.26</t>
        </is>
      </c>
      <c r="B129" s="3" t="inlineStr">
        <is>
          <t>Īpašiem medicīniskiem nolūkiem paredzēts dzeramais medicīniskais uzturs. Pielietojams gan kā diētas papildinājums, gan kā vienīgais uztura avots. Ar p</t>
        </is>
      </c>
      <c r="C129" s="3" t="n">
        <v>2</v>
      </c>
      <c r="D129" s="3" t="inlineStr">
        <is>
          <t>Resource Instant Protein powder 400g</t>
        </is>
      </c>
      <c r="E129" s="7" t="inlineStr">
        <is>
          <t>UNKNOWN</t>
        </is>
      </c>
      <c r="F129" s="3" t="n">
        <v>0</v>
      </c>
      <c r="G129" s="3" t="n">
        <v>0</v>
      </c>
      <c r="H129" s="3" t="n">
        <v>0</v>
      </c>
      <c r="I129" s="3" t="n">
        <v>4</v>
      </c>
      <c r="J129" s="3" t="inlineStr"/>
      <c r="K129" s="3" t="inlineStr">
        <is>
          <t>energy; protein; volume; contains_fiber</t>
        </is>
      </c>
      <c r="L129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30">
      <c r="A130" s="3" t="inlineStr">
        <is>
          <t>1.1.26</t>
        </is>
      </c>
      <c r="B130" s="3" t="inlineStr">
        <is>
          <t>Īpašiem medicīniskiem nolūkiem paredzēts dzeramais medicīniskais uzturs. Pielietojams gan kā diētas papildinājums, gan kā vienīgais uztura avots. Ar p</t>
        </is>
      </c>
      <c r="C130" s="3" t="n">
        <v>3</v>
      </c>
      <c r="D130" s="3" t="inlineStr">
        <is>
          <t>Resource Glutamin 20x5g</t>
        </is>
      </c>
      <c r="E130" s="7" t="inlineStr">
        <is>
          <t>UNKNOWN</t>
        </is>
      </c>
      <c r="F130" s="3" t="n">
        <v>0</v>
      </c>
      <c r="G130" s="3" t="n">
        <v>0</v>
      </c>
      <c r="H130" s="3" t="n">
        <v>0</v>
      </c>
      <c r="I130" s="3" t="n">
        <v>4</v>
      </c>
      <c r="J130" s="3" t="inlineStr"/>
      <c r="K130" s="3" t="inlineStr">
        <is>
          <t>energy; protein; volume; contains_fiber</t>
        </is>
      </c>
      <c r="L130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31">
      <c r="A131" s="3" t="inlineStr">
        <is>
          <t>1.1.26</t>
        </is>
      </c>
      <c r="B131" s="3" t="inlineStr">
        <is>
          <t>Īpašiem medicīniskiem nolūkiem paredzēts dzeramais medicīniskais uzturs. Pielietojams gan kā diētas papildinājums, gan kā vienīgais uztura avots. Ar p</t>
        </is>
      </c>
      <c r="C131" s="3" t="n">
        <v>4</v>
      </c>
      <c r="D131" s="3" t="inlineStr">
        <is>
          <t>Modulen IBD powder 400g</t>
        </is>
      </c>
      <c r="E131" s="7" t="inlineStr">
        <is>
          <t>UNKNOWN</t>
        </is>
      </c>
      <c r="F131" s="3" t="n">
        <v>0</v>
      </c>
      <c r="G131" s="3" t="n">
        <v>0</v>
      </c>
      <c r="H131" s="3" t="n">
        <v>0</v>
      </c>
      <c r="I131" s="3" t="n">
        <v>4</v>
      </c>
      <c r="J131" s="3" t="inlineStr"/>
      <c r="K131" s="3" t="inlineStr">
        <is>
          <t>energy; protein; volume; contains_fiber</t>
        </is>
      </c>
      <c r="L131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32">
      <c r="A132" s="3" t="inlineStr">
        <is>
          <t>1.1.26</t>
        </is>
      </c>
      <c r="B132" s="3" t="inlineStr">
        <is>
          <t>Īpašiem medicīniskiem nolūkiem paredzēts dzeramais medicīniskais uzturs. Pielietojams gan kā diētas papildinājums, gan kā vienīgais uztura avots. Ar p</t>
        </is>
      </c>
      <c r="C132" s="3" t="n">
        <v>5</v>
      </c>
      <c r="D132" s="3" t="inlineStr">
        <is>
          <t>Isosource Standard 500 ml</t>
        </is>
      </c>
      <c r="E132" s="5" t="inlineStr">
        <is>
          <t>NON_COMPLIANT</t>
        </is>
      </c>
      <c r="F132" s="3" t="n">
        <v>0.25</v>
      </c>
      <c r="G132" s="3" t="n">
        <v>1</v>
      </c>
      <c r="H132" s="3" t="n">
        <v>3</v>
      </c>
      <c r="I132" s="3" t="n">
        <v>0</v>
      </c>
      <c r="J132" s="3" t="inlineStr">
        <is>
          <t>energy: 103.0 kcal/100ml vs = 225.0 kcal/100ml; protein: 4.0 g/100ml vs = 16.0 g/100ml; volume: 500.0 ml vs = 125.0 ml</t>
        </is>
      </c>
      <c r="K132" s="3" t="inlineStr"/>
      <c r="L132" s="3" t="inlineStr">
        <is>
          <t>FAIL energy: 103.0 does not satisfy = 225.0; FAIL protein: 4.0 does not satisfy = 16.0; FAIL volume: 500.0 ml != 125.0 ml</t>
        </is>
      </c>
    </row>
    <row r="133">
      <c r="A133" s="3" t="inlineStr">
        <is>
          <t>1.1.27</t>
        </is>
      </c>
      <c r="B133" s="3" t="inlineStr">
        <is>
          <t>Īpašiem medicīniskiem nolūkiem paredzēta šķidra pārtika - caur zondi ievadāms enterālās barošanas produkts. Pilnībā nokomplektēta ar uzturvielām un va</t>
        </is>
      </c>
      <c r="C133" s="3" t="n">
        <v>1</v>
      </c>
      <c r="D133" s="3" t="inlineStr">
        <is>
          <t>Isosource Protein 500 ml</t>
        </is>
      </c>
      <c r="E133" s="5" t="inlineStr">
        <is>
          <t>NON_COMPLIANT</t>
        </is>
      </c>
      <c r="F133" s="3" t="n">
        <v>0.778</v>
      </c>
      <c r="G133" s="3" t="n">
        <v>7</v>
      </c>
      <c r="H133" s="3" t="n">
        <v>1</v>
      </c>
      <c r="I133" s="3" t="n">
        <v>1</v>
      </c>
      <c r="J133" s="3" t="inlineStr">
        <is>
          <t>volume: 500.0 ml vs = 1000.0 ml</t>
        </is>
      </c>
      <c r="K133" s="3" t="inlineStr">
        <is>
          <t>nutritionally_complete</t>
        </is>
      </c>
      <c r="L133" s="3" t="inlineStr">
        <is>
          <t>FAIL volume: 500.0 ml != 1000.0 ml; UNKNOWN nutritionally_complete: Cannot determine 'nutritionally_complete' for this product</t>
        </is>
      </c>
    </row>
    <row r="134">
      <c r="A134" s="3" t="inlineStr">
        <is>
          <t>1.1.27</t>
        </is>
      </c>
      <c r="B134" s="3" t="inlineStr">
        <is>
          <t>Īpašiem medicīniskiem nolūkiem paredzēta šķidra pārtika - caur zondi ievadāms enterālās barošanas produkts. Pilnībā nokomplektēta ar uzturvielām un va</t>
        </is>
      </c>
      <c r="C134" s="3" t="n">
        <v>2</v>
      </c>
      <c r="D134" s="3" t="inlineStr">
        <is>
          <t>Isosource Standard 1000 ml</t>
        </is>
      </c>
      <c r="E134" s="5" t="inlineStr">
        <is>
          <t>NON_COMPLIANT</t>
        </is>
      </c>
      <c r="F134" s="3" t="n">
        <v>0.667</v>
      </c>
      <c r="G134" s="3" t="n">
        <v>6</v>
      </c>
      <c r="H134" s="3" t="n">
        <v>2</v>
      </c>
      <c r="I134" s="3" t="n">
        <v>1</v>
      </c>
      <c r="J134" s="3" t="inlineStr">
        <is>
          <t>energy: 103.0 kcal/100ml vs 125.0-130.0 kcal/100ml; protein: 4.0 g/100ml vs 6.3-6.7 g/100ml</t>
        </is>
      </c>
      <c r="K134" s="3" t="inlineStr">
        <is>
          <t>nutritionally_complete</t>
        </is>
      </c>
      <c r="L134" s="3" t="inlineStr">
        <is>
          <t>FAIL energy: 103.0 outside range 125.0-130.0; FAIL protein: 4.0 outside range 6.3-6.7; UNKNOWN nutritionally_complete: Cannot determine 'nutritionally_complete' for this product</t>
        </is>
      </c>
    </row>
    <row r="135">
      <c r="A135" s="3" t="inlineStr">
        <is>
          <t>1.1.27</t>
        </is>
      </c>
      <c r="B135" s="3" t="inlineStr">
        <is>
          <t>Īpašiem medicīniskiem nolūkiem paredzēta šķidra pārtika - caur zondi ievadāms enterālās barošanas produkts. Pilnībā nokomplektēta ar uzturvielām un va</t>
        </is>
      </c>
      <c r="C135" s="3" t="n">
        <v>3</v>
      </c>
      <c r="D135" s="3" t="inlineStr">
        <is>
          <t>Isosource Standard 500 ml</t>
        </is>
      </c>
      <c r="E135" s="5" t="inlineStr">
        <is>
          <t>NON_COMPLIANT</t>
        </is>
      </c>
      <c r="F135" s="3" t="n">
        <v>0.556</v>
      </c>
      <c r="G135" s="3" t="n">
        <v>5</v>
      </c>
      <c r="H135" s="3" t="n">
        <v>3</v>
      </c>
      <c r="I135" s="3" t="n">
        <v>1</v>
      </c>
      <c r="J135" s="3" t="inlineStr">
        <is>
          <t>energy: 103.0 kcal/100ml vs 125.0-130.0 kcal/100ml; protein: 4.0 g/100ml vs 6.3-6.7 g/100ml; volume: 500.0 ml vs = 1000.0 ml</t>
        </is>
      </c>
      <c r="K135" s="3" t="inlineStr">
        <is>
          <t>nutritionally_complete</t>
        </is>
      </c>
      <c r="L135" s="3" t="inlineStr">
        <is>
          <t>FAIL energy: 103.0 outside range 125.0-130.0; FAIL protein: 4.0 outside range 6.3-6.7; FAIL volume: 500.0 ml != 1000.0 ml; UNKNOWN nutritionally_complete: Cannot determine 'nutritionally_complete' for this product</t>
        </is>
      </c>
    </row>
    <row r="136">
      <c r="A136" s="3" t="inlineStr">
        <is>
          <t>1.1.27</t>
        </is>
      </c>
      <c r="B136" s="3" t="inlineStr">
        <is>
          <t>Īpašiem medicīniskiem nolūkiem paredzēta šķidra pārtika - caur zondi ievadāms enterālās barošanas produkts. Pilnībā nokomplektēta ar uzturvielām un va</t>
        </is>
      </c>
      <c r="C136" s="3" t="n">
        <v>4</v>
      </c>
      <c r="D136" s="3" t="inlineStr">
        <is>
          <t>Isosource Standard Fibre 1000 ml</t>
        </is>
      </c>
      <c r="E136" s="5" t="inlineStr">
        <is>
          <t>NON_COMPLIANT</t>
        </is>
      </c>
      <c r="F136" s="3" t="n">
        <v>0.556</v>
      </c>
      <c r="G136" s="3" t="n">
        <v>5</v>
      </c>
      <c r="H136" s="3" t="n">
        <v>3</v>
      </c>
      <c r="I136" s="3" t="n">
        <v>1</v>
      </c>
      <c r="J136" s="3" t="inlineStr">
        <is>
          <t>energy: 103.0 kcal/100ml vs 125.0-130.0 kcal/100ml; protein: 4.0 g/100ml vs 6.3-6.7 g/100ml; contains_fiber: fiber=1.5 g/100ml vs no fiber</t>
        </is>
      </c>
      <c r="K136" s="3" t="inlineStr">
        <is>
          <t>nutritionally_complete</t>
        </is>
      </c>
      <c r="L136" s="3" t="inlineStr">
        <is>
          <t>FAIL energy: 103.0 outside range 125.0-130.0; FAIL protein: 4.0 outside range 6.3-6.7; FAIL contains_fiber: Product contains fiber (1.5 g/100ml); UNKNOWN nutritionally_complete: Cannot determine 'nutritionally_complete' for this product</t>
        </is>
      </c>
    </row>
    <row r="137">
      <c r="A137" s="3" t="inlineStr">
        <is>
          <t>1.1.27</t>
        </is>
      </c>
      <c r="B137" s="3" t="inlineStr">
        <is>
          <t>Īpašiem medicīniskiem nolūkiem paredzēta šķidra pārtika - caur zondi ievadāms enterālās barošanas produkts. Pilnībā nokomplektēta ar uzturvielām un va</t>
        </is>
      </c>
      <c r="C137" s="3" t="n">
        <v>5</v>
      </c>
      <c r="D137" s="3" t="inlineStr">
        <is>
          <t>Isosource Energy 500 ml</t>
        </is>
      </c>
      <c r="E137" s="5" t="inlineStr">
        <is>
          <t>NON_COMPLIANT</t>
        </is>
      </c>
      <c r="F137" s="3" t="n">
        <v>0.556</v>
      </c>
      <c r="G137" s="3" t="n">
        <v>5</v>
      </c>
      <c r="H137" s="3" t="n">
        <v>3</v>
      </c>
      <c r="I137" s="3" t="n">
        <v>1</v>
      </c>
      <c r="J137" s="3" t="inlineStr">
        <is>
          <t>energy: 159.0 kcal/100ml vs 125.0-130.0 kcal/100ml; protein: 6.2 g/100ml vs 6.3-6.7 g/100ml; volume: 500.0 ml vs = 1000.0 ml</t>
        </is>
      </c>
      <c r="K137" s="3" t="inlineStr">
        <is>
          <t>nutritionally_complete</t>
        </is>
      </c>
      <c r="L137" s="3" t="inlineStr">
        <is>
          <t>FAIL energy: 159.0 outside range 125.0-130.0; FAIL protein: 6.2 outside range 6.3-6.7; FAIL volume: 500.0 ml != 1000.0 ml; UNKNOWN nutritionally_complete: Cannot determine 'nutritionally_complete' for this product</t>
        </is>
      </c>
    </row>
    <row r="138">
      <c r="A138" s="3" t="inlineStr">
        <is>
          <t>1.1.28</t>
        </is>
      </c>
      <c r="B138" s="3" t="inlineStr">
        <is>
          <t>Īpašiem medicīniskiem nolūkiem paredzēta šķidra pārtika - caur zondi ievadāms enterālās barošanas produkts. Pilnībā nokomplektēta ar uzturvielām un va</t>
        </is>
      </c>
      <c r="C138" s="3" t="n">
        <v>1</v>
      </c>
      <c r="D138" s="3" t="inlineStr">
        <is>
          <t>Isosource Protein 500 ml</t>
        </is>
      </c>
      <c r="E138" s="4" t="inlineStr">
        <is>
          <t>PARTIALLY_COMPLIANT</t>
        </is>
      </c>
      <c r="F138" s="3" t="n">
        <v>0.857</v>
      </c>
      <c r="G138" s="3" t="n">
        <v>6</v>
      </c>
      <c r="H138" s="3" t="n">
        <v>0</v>
      </c>
      <c r="I138" s="3" t="n">
        <v>1</v>
      </c>
      <c r="J138" s="3" t="inlineStr"/>
      <c r="K138" s="3" t="inlineStr">
        <is>
          <t>nutritionally_complete</t>
        </is>
      </c>
      <c r="L138" s="3" t="inlineStr">
        <is>
          <t>UNKNOWN nutritionally_complete: Cannot determine 'nutritionally_complete' for this product</t>
        </is>
      </c>
    </row>
    <row r="139">
      <c r="A139" s="3" t="inlineStr">
        <is>
          <t>1.1.28</t>
        </is>
      </c>
      <c r="B139" s="3" t="inlineStr">
        <is>
          <t>Īpašiem medicīniskiem nolūkiem paredzēta šķidra pārtika - caur zondi ievadāms enterālās barošanas produkts. Pilnībā nokomplektēta ar uzturvielām un va</t>
        </is>
      </c>
      <c r="C139" s="3" t="n">
        <v>2</v>
      </c>
      <c r="D139" s="3" t="inlineStr">
        <is>
          <t>Isosource Standard 500 ml</t>
        </is>
      </c>
      <c r="E139" s="5" t="inlineStr">
        <is>
          <t>NON_COMPLIANT</t>
        </is>
      </c>
      <c r="F139" s="3" t="n">
        <v>0.714</v>
      </c>
      <c r="G139" s="3" t="n">
        <v>5</v>
      </c>
      <c r="H139" s="3" t="n">
        <v>1</v>
      </c>
      <c r="I139" s="3" t="n">
        <v>1</v>
      </c>
      <c r="J139" s="3" t="inlineStr">
        <is>
          <t>energy: 103.0 kcal/100ml vs = 126.0 kcal/100ml</t>
        </is>
      </c>
      <c r="K139" s="3" t="inlineStr">
        <is>
          <t>nutritionally_complete</t>
        </is>
      </c>
      <c r="L139" s="3" t="inlineStr">
        <is>
          <t>FAIL energy: 103.0 does not satisfy = 126.0; UNKNOWN nutritionally_complete: Cannot determine 'nutritionally_complete' for this product</t>
        </is>
      </c>
    </row>
    <row r="140">
      <c r="A140" s="3" t="inlineStr">
        <is>
          <t>1.1.28</t>
        </is>
      </c>
      <c r="B140" s="3" t="inlineStr">
        <is>
          <t>Īpašiem medicīniskiem nolūkiem paredzēta šķidra pārtika - caur zondi ievadāms enterālās barošanas produkts. Pilnībā nokomplektēta ar uzturvielām un va</t>
        </is>
      </c>
      <c r="C140" s="3" t="n">
        <v>3</v>
      </c>
      <c r="D140" s="3" t="inlineStr">
        <is>
          <t>Isosource Energy 500 ml</t>
        </is>
      </c>
      <c r="E140" s="5" t="inlineStr">
        <is>
          <t>NON_COMPLIANT</t>
        </is>
      </c>
      <c r="F140" s="3" t="n">
        <v>0.714</v>
      </c>
      <c r="G140" s="3" t="n">
        <v>5</v>
      </c>
      <c r="H140" s="3" t="n">
        <v>1</v>
      </c>
      <c r="I140" s="3" t="n">
        <v>1</v>
      </c>
      <c r="J140" s="3" t="inlineStr">
        <is>
          <t>energy: 159.0 kcal/100ml vs = 126.0 kcal/100ml</t>
        </is>
      </c>
      <c r="K140" s="3" t="inlineStr">
        <is>
          <t>nutritionally_complete</t>
        </is>
      </c>
      <c r="L140" s="3" t="inlineStr">
        <is>
          <t>FAIL energy: 159.0 does not satisfy = 126.0; UNKNOWN nutritionally_complete: Cannot determine 'nutritionally_complete' for this product</t>
        </is>
      </c>
    </row>
    <row r="141">
      <c r="A141" s="3" t="inlineStr">
        <is>
          <t>1.1.28</t>
        </is>
      </c>
      <c r="B141" s="3" t="inlineStr">
        <is>
          <t>Īpašiem medicīniskiem nolūkiem paredzēta šķidra pārtika - caur zondi ievadāms enterālās barošanas produkts. Pilnībā nokomplektēta ar uzturvielām un va</t>
        </is>
      </c>
      <c r="C141" s="3" t="n">
        <v>4</v>
      </c>
      <c r="D141" s="3" t="inlineStr">
        <is>
          <t>Isosource 2.0 Protein 500 ml</t>
        </is>
      </c>
      <c r="E141" s="5" t="inlineStr">
        <is>
          <t>NON_COMPLIANT</t>
        </is>
      </c>
      <c r="F141" s="3" t="n">
        <v>0.714</v>
      </c>
      <c r="G141" s="3" t="n">
        <v>5</v>
      </c>
      <c r="H141" s="3" t="n">
        <v>1</v>
      </c>
      <c r="I141" s="3" t="n">
        <v>1</v>
      </c>
      <c r="J141" s="3" t="inlineStr">
        <is>
          <t>energy: 200.0 kcal/100ml vs = 126.0 kcal/100ml</t>
        </is>
      </c>
      <c r="K141" s="3" t="inlineStr">
        <is>
          <t>nutritionally_complete</t>
        </is>
      </c>
      <c r="L141" s="3" t="inlineStr">
        <is>
          <t>FAIL energy: 200.0 does not satisfy = 126.0; UNKNOWN nutritionally_complete: Cannot determine 'nutritionally_complete' for this product</t>
        </is>
      </c>
    </row>
    <row r="142">
      <c r="A142" s="3" t="inlineStr">
        <is>
          <t>1.1.28</t>
        </is>
      </c>
      <c r="B142" s="3" t="inlineStr">
        <is>
          <t>Īpašiem medicīniskiem nolūkiem paredzēta šķidra pārtika - caur zondi ievadāms enterālās barošanas produkts. Pilnībā nokomplektēta ar uzturvielām un va</t>
        </is>
      </c>
      <c r="C142" s="3" t="n">
        <v>5</v>
      </c>
      <c r="D142" s="3" t="inlineStr">
        <is>
          <t>Isosource Junior 500 ml</t>
        </is>
      </c>
      <c r="E142" s="5" t="inlineStr">
        <is>
          <t>NON_COMPLIANT</t>
        </is>
      </c>
      <c r="F142" s="3" t="n">
        <v>0.714</v>
      </c>
      <c r="G142" s="3" t="n">
        <v>5</v>
      </c>
      <c r="H142" s="3" t="n">
        <v>1</v>
      </c>
      <c r="I142" s="3" t="n">
        <v>1</v>
      </c>
      <c r="J142" s="3" t="inlineStr">
        <is>
          <t>energy: 100.0 kcal/100ml vs = 126.0 kcal/100ml</t>
        </is>
      </c>
      <c r="K142" s="3" t="inlineStr">
        <is>
          <t>nutritionally_complete</t>
        </is>
      </c>
      <c r="L142" s="3" t="inlineStr">
        <is>
          <t>FAIL energy: 100.0 does not satisfy = 126.0; UNKNOWN nutritionally_complete: Cannot determine 'nutritionally_complete' for this product</t>
        </is>
      </c>
    </row>
    <row r="143">
      <c r="A143" s="3" t="inlineStr">
        <is>
          <t>1.1.29</t>
        </is>
      </c>
      <c r="B143" s="3" t="inlineStr">
        <is>
          <t>Īpašiem medicīniskiem nolūkiem paredzēta šķidra pārtika - caur zondi ievadāms enterālās barošanas produkts. Pilnībā nokomplektēta ar uzturvielām un va</t>
        </is>
      </c>
      <c r="C143" s="3" t="n">
        <v>1</v>
      </c>
      <c r="D143" s="3" t="inlineStr">
        <is>
          <t>Isosource Standard Fibre 500 ml</t>
        </is>
      </c>
      <c r="E143" s="5" t="inlineStr">
        <is>
          <t>NON_COMPLIANT</t>
        </is>
      </c>
      <c r="F143" s="3" t="n">
        <v>0.727</v>
      </c>
      <c r="G143" s="3" t="n">
        <v>8</v>
      </c>
      <c r="H143" s="3" t="n">
        <v>2</v>
      </c>
      <c r="I143" s="3" t="n">
        <v>1</v>
      </c>
      <c r="J143" s="3" t="inlineStr">
        <is>
          <t>energy: 103.0 kcal/100ml vs 150.0-155.0 kcal/100ml; protein: 4.0 g/100ml vs &gt;= 7.5 g/100ml</t>
        </is>
      </c>
      <c r="K143" s="3" t="inlineStr">
        <is>
          <t>nutritionally_complete</t>
        </is>
      </c>
      <c r="L143" s="3" t="inlineStr">
        <is>
          <t>FAIL energy: 103.0 outside range 150.0-155.0; FAIL protein: 4.0 does not satisfy &gt;= 7.5; UNKNOWN nutritionally_complete: Cannot determine 'nutritionally_complete' for this product</t>
        </is>
      </c>
    </row>
    <row r="144">
      <c r="A144" s="3" t="inlineStr">
        <is>
          <t>1.1.29</t>
        </is>
      </c>
      <c r="B144" s="3" t="inlineStr">
        <is>
          <t>Īpašiem medicīniskiem nolūkiem paredzēta šķidra pārtika - caur zondi ievadāms enterālās barošanas produkts. Pilnībā nokomplektēta ar uzturvielām un va</t>
        </is>
      </c>
      <c r="C144" s="3" t="n">
        <v>2</v>
      </c>
      <c r="D144" s="3" t="inlineStr">
        <is>
          <t>Isosource Energy Fibre 500 ml</t>
        </is>
      </c>
      <c r="E144" s="5" t="inlineStr">
        <is>
          <t>NON_COMPLIANT</t>
        </is>
      </c>
      <c r="F144" s="3" t="n">
        <v>0.727</v>
      </c>
      <c r="G144" s="3" t="n">
        <v>8</v>
      </c>
      <c r="H144" s="3" t="n">
        <v>2</v>
      </c>
      <c r="I144" s="3" t="n">
        <v>1</v>
      </c>
      <c r="J144" s="3" t="inlineStr">
        <is>
          <t>energy: 160.0 kcal/100ml vs 150.0-155.0 kcal/100ml; protein: 6.3 g/100ml vs &gt;= 7.5 g/100ml</t>
        </is>
      </c>
      <c r="K144" s="3" t="inlineStr">
        <is>
          <t>nutritionally_complete</t>
        </is>
      </c>
      <c r="L144" s="3" t="inlineStr">
        <is>
          <t>FAIL energy: 160.0 outside range 150.0-155.0; FAIL protein: 6.3 does not satisfy &gt;= 7.5; UNKNOWN nutritionally_complete: Cannot determine 'nutritionally_complete' for this product</t>
        </is>
      </c>
    </row>
    <row r="145">
      <c r="A145" s="3" t="inlineStr">
        <is>
          <t>1.1.29</t>
        </is>
      </c>
      <c r="B145" s="3" t="inlineStr">
        <is>
          <t>Īpašiem medicīniskiem nolūkiem paredzēta šķidra pārtika - caur zondi ievadāms enterālās barošanas produkts. Pilnībā nokomplektēta ar uzturvielām un va</t>
        </is>
      </c>
      <c r="C145" s="3" t="n">
        <v>3</v>
      </c>
      <c r="D145" s="3" t="inlineStr">
        <is>
          <t>Novasource GI Advance 500 ml</t>
        </is>
      </c>
      <c r="E145" s="5" t="inlineStr">
        <is>
          <t>NON_COMPLIANT</t>
        </is>
      </c>
      <c r="F145" s="3" t="n">
        <v>0.727</v>
      </c>
      <c r="G145" s="3" t="n">
        <v>8</v>
      </c>
      <c r="H145" s="3" t="n">
        <v>2</v>
      </c>
      <c r="I145" s="3" t="n">
        <v>1</v>
      </c>
      <c r="J145" s="3" t="inlineStr">
        <is>
          <t>fiber: 2.2 g/100ml vs = 1.5 g/100ml; lactose_free: False vs True</t>
        </is>
      </c>
      <c r="K145" s="3" t="inlineStr">
        <is>
          <t>nutritionally_complete</t>
        </is>
      </c>
      <c r="L145" s="3" t="inlineStr">
        <is>
          <t>FAIL fiber: 2.2 does not satisfy = 1.5; FAIL lactose_free: ; UNKNOWN nutritionally_complete: Cannot determine 'nutritionally_complete' for this product</t>
        </is>
      </c>
    </row>
    <row r="146">
      <c r="A146" s="3" t="inlineStr">
        <is>
          <t>1.1.29</t>
        </is>
      </c>
      <c r="B146" s="3" t="inlineStr">
        <is>
          <t>Īpašiem medicīniskiem nolūkiem paredzēta šķidra pārtika - caur zondi ievadāms enterālās barošanas produkts. Pilnībā nokomplektēta ar uzturvielām un va</t>
        </is>
      </c>
      <c r="C146" s="3" t="n">
        <v>4</v>
      </c>
      <c r="D146" s="3" t="inlineStr">
        <is>
          <t>Isosource Standard Fibre 1000 ml</t>
        </is>
      </c>
      <c r="E146" s="5" t="inlineStr">
        <is>
          <t>NON_COMPLIANT</t>
        </is>
      </c>
      <c r="F146" s="3" t="n">
        <v>0.636</v>
      </c>
      <c r="G146" s="3" t="n">
        <v>7</v>
      </c>
      <c r="H146" s="3" t="n">
        <v>3</v>
      </c>
      <c r="I146" s="3" t="n">
        <v>1</v>
      </c>
      <c r="J146" s="3" t="inlineStr">
        <is>
          <t>energy: 103.0 kcal/100ml vs 150.0-155.0 kcal/100ml; protein: 4.0 g/100ml vs &gt;= 7.5 g/100ml; volume: 1000.0 ml vs = 500.0 ml</t>
        </is>
      </c>
      <c r="K146" s="3" t="inlineStr">
        <is>
          <t>nutritionally_complete</t>
        </is>
      </c>
      <c r="L146" s="3" t="inlineStr">
        <is>
          <t>FAIL energy: 103.0 outside range 150.0-155.0; FAIL protein: 4.0 does not satisfy &gt;= 7.5; FAIL volume: 1000.0 ml != 500.0 ml; UNKNOWN nutritionally_complete: Cannot determine 'nutritionally_complete' for this product</t>
        </is>
      </c>
    </row>
    <row r="147">
      <c r="A147" s="3" t="inlineStr">
        <is>
          <t>1.1.29</t>
        </is>
      </c>
      <c r="B147" s="3" t="inlineStr">
        <is>
          <t>Īpašiem medicīniskiem nolūkiem paredzēta šķidra pārtika - caur zondi ievadāms enterālās barošanas produkts. Pilnībā nokomplektēta ar uzturvielām un va</t>
        </is>
      </c>
      <c r="C147" s="3" t="n">
        <v>5</v>
      </c>
      <c r="D147" s="3" t="inlineStr">
        <is>
          <t>Isosource 2.0 Protein 500 ml</t>
        </is>
      </c>
      <c r="E147" s="5" t="inlineStr">
        <is>
          <t>NON_COMPLIANT</t>
        </is>
      </c>
      <c r="F147" s="3" t="n">
        <v>0.636</v>
      </c>
      <c r="G147" s="3" t="n">
        <v>7</v>
      </c>
      <c r="H147" s="3" t="n">
        <v>3</v>
      </c>
      <c r="I147" s="3" t="n">
        <v>1</v>
      </c>
      <c r="J147" s="3" t="inlineStr">
        <is>
          <t>energy: 200.0 kcal/100ml vs 150.0-155.0 kcal/100ml; fiber: 0.0 g/100ml vs = 1.5 g/100ml; contains_fiber: fiber=0.0 g/100ml vs contains fiber</t>
        </is>
      </c>
      <c r="K147" s="3" t="inlineStr">
        <is>
          <t>nutritionally_complete</t>
        </is>
      </c>
      <c r="L147" s="3" t="inlineStr">
        <is>
          <t>FAIL energy: 200.0 outside range 150.0-155.0; FAIL fiber: 0.0 does not satisfy = 1.5; FAIL contains_fiber: Product has no/minimal fiber; UNKNOWN nutritionally_complete: Cannot determine 'nutritionally_complete' for this product</t>
        </is>
      </c>
    </row>
    <row r="148">
      <c r="A148" s="3" t="inlineStr">
        <is>
          <t>1.1.30</t>
        </is>
      </c>
      <c r="B148" s="3" t="inlineStr">
        <is>
          <t>Īpašiem medicīniskiem nolūkiem paredzēta šķidra pārtika - caur zondi ievadāms enterālās barošanas produkts. Pilnībā nokomplektēta ar uzturvielām un va</t>
        </is>
      </c>
      <c r="C148" s="3" t="n">
        <v>1</v>
      </c>
      <c r="D148" s="3" t="inlineStr">
        <is>
          <t>Isosource Standard Fibre 500 ml</t>
        </is>
      </c>
      <c r="E148" s="5" t="inlineStr">
        <is>
          <t>NON_COMPLIANT</t>
        </is>
      </c>
      <c r="F148" s="3" t="n">
        <v>0.778</v>
      </c>
      <c r="G148" s="3" t="n">
        <v>7</v>
      </c>
      <c r="H148" s="3" t="n">
        <v>1</v>
      </c>
      <c r="I148" s="3" t="n">
        <v>1</v>
      </c>
      <c r="J148" s="3" t="inlineStr">
        <is>
          <t>fiber: 1.5 g/100ml vs &gt;= 2.4 g/100ml</t>
        </is>
      </c>
      <c r="K148" s="3" t="inlineStr">
        <is>
          <t>nutritionally_complete</t>
        </is>
      </c>
      <c r="L148" s="3" t="inlineStr">
        <is>
          <t>FAIL fiber: 1.5 does not satisfy &gt;= 2.4; UNKNOWN nutritionally_complete: Cannot determine 'nutritionally_complete' for this product</t>
        </is>
      </c>
    </row>
    <row r="149">
      <c r="A149" s="3" t="inlineStr">
        <is>
          <t>1.1.30</t>
        </is>
      </c>
      <c r="B149" s="3" t="inlineStr">
        <is>
          <t>Īpašiem medicīniskiem nolūkiem paredzēta šķidra pārtika - caur zondi ievadāms enterālās barošanas produkts. Pilnībā nokomplektēta ar uzturvielām un va</t>
        </is>
      </c>
      <c r="C149" s="3" t="n">
        <v>2</v>
      </c>
      <c r="D149" s="3" t="inlineStr">
        <is>
          <t>Isosource Standard 500 ml</t>
        </is>
      </c>
      <c r="E149" s="5" t="inlineStr">
        <is>
          <t>NON_COMPLIANT</t>
        </is>
      </c>
      <c r="F149" s="3" t="n">
        <v>0.667</v>
      </c>
      <c r="G149" s="3" t="n">
        <v>6</v>
      </c>
      <c r="H149" s="3" t="n">
        <v>2</v>
      </c>
      <c r="I149" s="3" t="n">
        <v>1</v>
      </c>
      <c r="J149" s="3" t="inlineStr">
        <is>
          <t>fiber: 0.0 g/100ml vs &gt;= 2.4 g/100ml; contains_fiber: fiber=0.0 g/100ml vs contains fiber</t>
        </is>
      </c>
      <c r="K149" s="3" t="inlineStr">
        <is>
          <t>nutritionally_complete</t>
        </is>
      </c>
      <c r="L149" s="3" t="inlineStr">
        <is>
          <t>FAIL fiber: 0.0 does not satisfy &gt;= 2.4; FAIL contains_fiber: Product has no/minimal fiber; UNKNOWN nutritionally_complete: Cannot determine 'nutritionally_complete' for this product</t>
        </is>
      </c>
    </row>
    <row r="150">
      <c r="A150" s="3" t="inlineStr">
        <is>
          <t>1.1.30</t>
        </is>
      </c>
      <c r="B150" s="3" t="inlineStr">
        <is>
          <t>Īpašiem medicīniskiem nolūkiem paredzēta šķidra pārtika - caur zondi ievadāms enterālās barošanas produkts. Pilnībā nokomplektēta ar uzturvielām un va</t>
        </is>
      </c>
      <c r="C150" s="3" t="n">
        <v>3</v>
      </c>
      <c r="D150" s="3" t="inlineStr">
        <is>
          <t>Isosource Standard Fibre 1000 ml</t>
        </is>
      </c>
      <c r="E150" s="5" t="inlineStr">
        <is>
          <t>NON_COMPLIANT</t>
        </is>
      </c>
      <c r="F150" s="3" t="n">
        <v>0.667</v>
      </c>
      <c r="G150" s="3" t="n">
        <v>6</v>
      </c>
      <c r="H150" s="3" t="n">
        <v>2</v>
      </c>
      <c r="I150" s="3" t="n">
        <v>1</v>
      </c>
      <c r="J150" s="3" t="inlineStr">
        <is>
          <t>fiber: 1.5 g/100ml vs &gt;= 2.4 g/100ml; volume: 1000.0 ml vs = 500.0 ml</t>
        </is>
      </c>
      <c r="K150" s="3" t="inlineStr">
        <is>
          <t>nutritionally_complete</t>
        </is>
      </c>
      <c r="L150" s="3" t="inlineStr">
        <is>
          <t>FAIL fiber: 1.5 does not satisfy &gt;= 2.4; FAIL volume: 1000.0 ml != 500.0 ml; UNKNOWN nutritionally_complete: Cannot determine 'nutritionally_complete' for this product</t>
        </is>
      </c>
    </row>
    <row r="151">
      <c r="A151" s="3" t="inlineStr">
        <is>
          <t>1.1.30</t>
        </is>
      </c>
      <c r="B151" s="3" t="inlineStr">
        <is>
          <t>Īpašiem medicīniskiem nolūkiem paredzēta šķidra pārtika - caur zondi ievadāms enterālās barošanas produkts. Pilnībā nokomplektēta ar uzturvielām un va</t>
        </is>
      </c>
      <c r="C151" s="3" t="n">
        <v>4</v>
      </c>
      <c r="D151" s="3" t="inlineStr">
        <is>
          <t>Isosource Junior 500 ml</t>
        </is>
      </c>
      <c r="E151" s="5" t="inlineStr">
        <is>
          <t>NON_COMPLIANT</t>
        </is>
      </c>
      <c r="F151" s="3" t="n">
        <v>0.667</v>
      </c>
      <c r="G151" s="3" t="n">
        <v>6</v>
      </c>
      <c r="H151" s="3" t="n">
        <v>2</v>
      </c>
      <c r="I151" s="3" t="n">
        <v>1</v>
      </c>
      <c r="J151" s="3" t="inlineStr">
        <is>
          <t>fiber: 0.0 g/100ml vs &gt;= 2.4 g/100ml; contains_fiber: fiber=0.0 g/100ml vs contains fiber</t>
        </is>
      </c>
      <c r="K151" s="3" t="inlineStr">
        <is>
          <t>nutritionally_complete</t>
        </is>
      </c>
      <c r="L151" s="3" t="inlineStr">
        <is>
          <t>FAIL fiber: 0.0 does not satisfy &gt;= 2.4; FAIL contains_fiber: Product has no/minimal fiber; UNKNOWN nutritionally_complete: Cannot determine 'nutritionally_complete' for this product</t>
        </is>
      </c>
    </row>
    <row r="152">
      <c r="A152" s="3" t="inlineStr">
        <is>
          <t>1.1.30</t>
        </is>
      </c>
      <c r="B152" s="3" t="inlineStr">
        <is>
          <t>Īpašiem medicīniskiem nolūkiem paredzēta šķidra pārtika - caur zondi ievadāms enterālās barošanas produkts. Pilnībā nokomplektēta ar uzturvielām un va</t>
        </is>
      </c>
      <c r="C152" s="3" t="n">
        <v>5</v>
      </c>
      <c r="D152" s="3" t="inlineStr">
        <is>
          <t>Peptamen 500 ml</t>
        </is>
      </c>
      <c r="E152" s="5" t="inlineStr">
        <is>
          <t>NON_COMPLIANT</t>
        </is>
      </c>
      <c r="F152" s="3" t="n">
        <v>0.667</v>
      </c>
      <c r="G152" s="3" t="n">
        <v>6</v>
      </c>
      <c r="H152" s="3" t="n">
        <v>2</v>
      </c>
      <c r="I152" s="3" t="n">
        <v>1</v>
      </c>
      <c r="J152" s="3" t="inlineStr">
        <is>
          <t>fiber: 0.0 g/100ml vs &gt;= 2.4 g/100ml; contains_fiber: fiber=0.0 g/100ml vs contains fiber</t>
        </is>
      </c>
      <c r="K152" s="3" t="inlineStr">
        <is>
          <t>nutritionally_complete</t>
        </is>
      </c>
      <c r="L152" s="3" t="inlineStr">
        <is>
          <t>FAIL fiber: 0.0 does not satisfy &gt;= 2.4; FAIL contains_fiber: Product has no/minimal fiber; UNKNOWN nutritionally_complete: Cannot determine 'nutritionally_complete' for this product</t>
        </is>
      </c>
    </row>
    <row r="153">
      <c r="A153" s="3" t="inlineStr">
        <is>
          <t>1.1.31</t>
        </is>
      </c>
      <c r="B153" s="3" t="inlineStr">
        <is>
          <t>Īpašiem medicīniskiem nolūkiem paredzēta šķidra pārtika - caur zondi ievadāms enterālās barošanas produkts. Pilnībā nokomplektēta ar uzturvielām pārti</t>
        </is>
      </c>
      <c r="C153" s="3" t="n">
        <v>1</v>
      </c>
      <c r="D153" s="3" t="inlineStr">
        <is>
          <t>Isosource Standard 500 ml</t>
        </is>
      </c>
      <c r="E153" s="4" t="inlineStr">
        <is>
          <t>PARTIALLY_COMPLIANT</t>
        </is>
      </c>
      <c r="F153" s="3" t="n">
        <v>0.889</v>
      </c>
      <c r="G153" s="3" t="n">
        <v>8</v>
      </c>
      <c r="H153" s="3" t="n">
        <v>0</v>
      </c>
      <c r="I153" s="3" t="n">
        <v>1</v>
      </c>
      <c r="J153" s="3" t="inlineStr"/>
      <c r="K153" s="3" t="inlineStr">
        <is>
          <t>nutritionally_complete</t>
        </is>
      </c>
      <c r="L153" s="3" t="inlineStr">
        <is>
          <t>UNKNOWN nutritionally_complete: Cannot determine 'nutritionally_complete' for this product</t>
        </is>
      </c>
    </row>
    <row r="154">
      <c r="A154" s="3" t="inlineStr">
        <is>
          <t>1.1.31</t>
        </is>
      </c>
      <c r="B154" s="3" t="inlineStr">
        <is>
          <t>Īpašiem medicīniskiem nolūkiem paredzēta šķidra pārtika - caur zondi ievadāms enterālās barošanas produkts. Pilnībā nokomplektēta ar uzturvielām pārti</t>
        </is>
      </c>
      <c r="C154" s="3" t="n">
        <v>2</v>
      </c>
      <c r="D154" s="3" t="inlineStr">
        <is>
          <t>Peptamen 500 ml</t>
        </is>
      </c>
      <c r="E154" s="4" t="inlineStr">
        <is>
          <t>PARTIALLY_COMPLIANT</t>
        </is>
      </c>
      <c r="F154" s="3" t="n">
        <v>0.889</v>
      </c>
      <c r="G154" s="3" t="n">
        <v>8</v>
      </c>
      <c r="H154" s="3" t="n">
        <v>0</v>
      </c>
      <c r="I154" s="3" t="n">
        <v>1</v>
      </c>
      <c r="J154" s="3" t="inlineStr"/>
      <c r="K154" s="3" t="inlineStr">
        <is>
          <t>nutritionally_complete</t>
        </is>
      </c>
      <c r="L154" s="3" t="inlineStr">
        <is>
          <t>UNKNOWN nutritionally_complete: Cannot determine 'nutritionally_complete' for this product</t>
        </is>
      </c>
    </row>
    <row r="155">
      <c r="A155" s="3" t="inlineStr">
        <is>
          <t>1.1.31</t>
        </is>
      </c>
      <c r="B155" s="3" t="inlineStr">
        <is>
          <t>Īpašiem medicīniskiem nolūkiem paredzēta šķidra pārtika - caur zondi ievadāms enterālās barošanas produkts. Pilnībā nokomplektēta ar uzturvielām pārti</t>
        </is>
      </c>
      <c r="C155" s="3" t="n">
        <v>3</v>
      </c>
      <c r="D155" s="3" t="inlineStr">
        <is>
          <t>Isosource Standard 1000 ml</t>
        </is>
      </c>
      <c r="E155" s="5" t="inlineStr">
        <is>
          <t>NON_COMPLIANT</t>
        </is>
      </c>
      <c r="F155" s="3" t="n">
        <v>0.778</v>
      </c>
      <c r="G155" s="3" t="n">
        <v>7</v>
      </c>
      <c r="H155" s="3" t="n">
        <v>1</v>
      </c>
      <c r="I155" s="3" t="n">
        <v>1</v>
      </c>
      <c r="J155" s="3" t="inlineStr">
        <is>
          <t>volume: 1000.0 ml vs = 500.0 ml</t>
        </is>
      </c>
      <c r="K155" s="3" t="inlineStr">
        <is>
          <t>nutritionally_complete</t>
        </is>
      </c>
      <c r="L155" s="3" t="inlineStr">
        <is>
          <t>FAIL volume: 1000.0 ml != 500.0 ml; UNKNOWN nutritionally_complete: Cannot determine 'nutritionally_complete' for this product</t>
        </is>
      </c>
    </row>
    <row r="156">
      <c r="A156" s="3" t="inlineStr">
        <is>
          <t>1.1.31</t>
        </is>
      </c>
      <c r="B156" s="3" t="inlineStr">
        <is>
          <t>Īpašiem medicīniskiem nolūkiem paredzēta šķidra pārtika - caur zondi ievadāms enterālās barošanas produkts. Pilnībā nokomplektēta ar uzturvielām pārti</t>
        </is>
      </c>
      <c r="C156" s="3" t="n">
        <v>4</v>
      </c>
      <c r="D156" s="3" t="inlineStr">
        <is>
          <t>Isosource Standard Fibre 500 ml</t>
        </is>
      </c>
      <c r="E156" s="5" t="inlineStr">
        <is>
          <t>NON_COMPLIANT</t>
        </is>
      </c>
      <c r="F156" s="3" t="n">
        <v>0.778</v>
      </c>
      <c r="G156" s="3" t="n">
        <v>7</v>
      </c>
      <c r="H156" s="3" t="n">
        <v>1</v>
      </c>
      <c r="I156" s="3" t="n">
        <v>1</v>
      </c>
      <c r="J156" s="3" t="inlineStr">
        <is>
          <t>contains_fiber: fiber=1.5 g/100ml vs no fiber</t>
        </is>
      </c>
      <c r="K156" s="3" t="inlineStr">
        <is>
          <t>nutritionally_complete</t>
        </is>
      </c>
      <c r="L156" s="3" t="inlineStr">
        <is>
          <t>FAIL contains_fiber: Product contains fiber (1.5 g/100ml); UNKNOWN nutritionally_complete: Cannot determine 'nutritionally_complete' for this product</t>
        </is>
      </c>
    </row>
    <row r="157">
      <c r="A157" s="3" t="inlineStr">
        <is>
          <t>1.1.31</t>
        </is>
      </c>
      <c r="B157" s="3" t="inlineStr">
        <is>
          <t>Īpašiem medicīniskiem nolūkiem paredzēta šķidra pārtika - caur zondi ievadāms enterālās barošanas produkts. Pilnībā nokomplektēta ar uzturvielām pārti</t>
        </is>
      </c>
      <c r="C157" s="3" t="n">
        <v>5</v>
      </c>
      <c r="D157" s="3" t="inlineStr">
        <is>
          <t>Isosource Junior 500 ml</t>
        </is>
      </c>
      <c r="E157" s="5" t="inlineStr">
        <is>
          <t>NON_COMPLIANT</t>
        </is>
      </c>
      <c r="F157" s="3" t="n">
        <v>0.778</v>
      </c>
      <c r="G157" s="3" t="n">
        <v>7</v>
      </c>
      <c r="H157" s="3" t="n">
        <v>1</v>
      </c>
      <c r="I157" s="3" t="n">
        <v>1</v>
      </c>
      <c r="J157" s="3" t="inlineStr">
        <is>
          <t>protein: 2.6 g/100ml vs = 4.0 g/100ml</t>
        </is>
      </c>
      <c r="K157" s="3" t="inlineStr">
        <is>
          <t>nutritionally_complete</t>
        </is>
      </c>
      <c r="L157" s="3" t="inlineStr">
        <is>
          <t>FAIL protein: 2.6 does not satisfy = 4.0; UNKNOWN nutritionally_complete: Cannot determine 'nutritionally_complete' for this product</t>
        </is>
      </c>
    </row>
    <row r="158">
      <c r="A158" s="3" t="inlineStr">
        <is>
          <t>1.1.32</t>
        </is>
      </c>
      <c r="B158" s="3" t="inlineStr">
        <is>
          <t>Īpašiem medicīniskiem nolūkiem paredzēta šķidra pārtika - caur zondi ievadāms enterālās barošanas produkts. Pilnībā nokomplektēta ar uzturvielām pārti</t>
        </is>
      </c>
      <c r="C158" s="3" t="n">
        <v>1</v>
      </c>
      <c r="D158" s="3" t="inlineStr">
        <is>
          <t>Isosource Standard 500 ml</t>
        </is>
      </c>
      <c r="E158" s="4" t="inlineStr">
        <is>
          <t>PARTIALLY_COMPLIANT</t>
        </is>
      </c>
      <c r="F158" s="3" t="n">
        <v>0.875</v>
      </c>
      <c r="G158" s="3" t="n">
        <v>7</v>
      </c>
      <c r="H158" s="3" t="n">
        <v>0</v>
      </c>
      <c r="I158" s="3" t="n">
        <v>1</v>
      </c>
      <c r="J158" s="3" t="inlineStr"/>
      <c r="K158" s="3" t="inlineStr">
        <is>
          <t>nutritionally_complete</t>
        </is>
      </c>
      <c r="L158" s="3" t="inlineStr">
        <is>
          <t>UNKNOWN nutritionally_complete: Cannot determine 'nutritionally_complete' for this product</t>
        </is>
      </c>
    </row>
    <row r="159">
      <c r="A159" s="3" t="inlineStr">
        <is>
          <t>1.1.32</t>
        </is>
      </c>
      <c r="B159" s="3" t="inlineStr">
        <is>
          <t>Īpašiem medicīniskiem nolūkiem paredzēta šķidra pārtika - caur zondi ievadāms enterālās barošanas produkts. Pilnībā nokomplektēta ar uzturvielām pārti</t>
        </is>
      </c>
      <c r="C159" s="3" t="n">
        <v>2</v>
      </c>
      <c r="D159" s="3" t="inlineStr">
        <is>
          <t>Isosource Junior 500 ml</t>
        </is>
      </c>
      <c r="E159" s="4" t="inlineStr">
        <is>
          <t>PARTIALLY_COMPLIANT</t>
        </is>
      </c>
      <c r="F159" s="3" t="n">
        <v>0.875</v>
      </c>
      <c r="G159" s="3" t="n">
        <v>7</v>
      </c>
      <c r="H159" s="3" t="n">
        <v>0</v>
      </c>
      <c r="I159" s="3" t="n">
        <v>1</v>
      </c>
      <c r="J159" s="3" t="inlineStr"/>
      <c r="K159" s="3" t="inlineStr">
        <is>
          <t>nutritionally_complete</t>
        </is>
      </c>
      <c r="L159" s="3" t="inlineStr">
        <is>
          <t>UNKNOWN nutritionally_complete: Cannot determine 'nutritionally_complete' for this product</t>
        </is>
      </c>
    </row>
    <row r="160">
      <c r="A160" s="3" t="inlineStr">
        <is>
          <t>1.1.32</t>
        </is>
      </c>
      <c r="B160" s="3" t="inlineStr">
        <is>
          <t>Īpašiem medicīniskiem nolūkiem paredzēta šķidra pārtika - caur zondi ievadāms enterālās barošanas produkts. Pilnībā nokomplektēta ar uzturvielām pārti</t>
        </is>
      </c>
      <c r="C160" s="3" t="n">
        <v>3</v>
      </c>
      <c r="D160" s="3" t="inlineStr">
        <is>
          <t>Peptamen 500 ml</t>
        </is>
      </c>
      <c r="E160" s="4" t="inlineStr">
        <is>
          <t>PARTIALLY_COMPLIANT</t>
        </is>
      </c>
      <c r="F160" s="3" t="n">
        <v>0.875</v>
      </c>
      <c r="G160" s="3" t="n">
        <v>7</v>
      </c>
      <c r="H160" s="3" t="n">
        <v>0</v>
      </c>
      <c r="I160" s="3" t="n">
        <v>1</v>
      </c>
      <c r="J160" s="3" t="inlineStr"/>
      <c r="K160" s="3" t="inlineStr">
        <is>
          <t>nutritionally_complete</t>
        </is>
      </c>
      <c r="L160" s="3" t="inlineStr">
        <is>
          <t>UNKNOWN nutritionally_complete: Cannot determine 'nutritionally_complete' for this product</t>
        </is>
      </c>
    </row>
    <row r="161">
      <c r="A161" s="3" t="inlineStr">
        <is>
          <t>1.1.32</t>
        </is>
      </c>
      <c r="B161" s="3" t="inlineStr">
        <is>
          <t>Īpašiem medicīniskiem nolūkiem paredzēta šķidra pārtika - caur zondi ievadāms enterālās barošanas produkts. Pilnībā nokomplektēta ar uzturvielām pārti</t>
        </is>
      </c>
      <c r="C161" s="3" t="n">
        <v>4</v>
      </c>
      <c r="D161" s="3" t="inlineStr">
        <is>
          <t>Peptamen Junior 500 ml</t>
        </is>
      </c>
      <c r="E161" s="4" t="inlineStr">
        <is>
          <t>PARTIALLY_COMPLIANT</t>
        </is>
      </c>
      <c r="F161" s="3" t="n">
        <v>0.875</v>
      </c>
      <c r="G161" s="3" t="n">
        <v>7</v>
      </c>
      <c r="H161" s="3" t="n">
        <v>0</v>
      </c>
      <c r="I161" s="3" t="n">
        <v>1</v>
      </c>
      <c r="J161" s="3" t="inlineStr"/>
      <c r="K161" s="3" t="inlineStr">
        <is>
          <t>nutritionally_complete</t>
        </is>
      </c>
      <c r="L161" s="3" t="inlineStr">
        <is>
          <t>UNKNOWN nutritionally_complete: Cannot determine 'nutritionally_complete' for this product</t>
        </is>
      </c>
    </row>
    <row r="162">
      <c r="A162" s="3" t="inlineStr">
        <is>
          <t>1.1.32</t>
        </is>
      </c>
      <c r="B162" s="3" t="inlineStr">
        <is>
          <t>Īpašiem medicīniskiem nolūkiem paredzēta šķidra pārtika - caur zondi ievadāms enterālās barošanas produkts. Pilnībā nokomplektēta ar uzturvielām pārti</t>
        </is>
      </c>
      <c r="C162" s="3" t="n">
        <v>5</v>
      </c>
      <c r="D162" s="3" t="inlineStr">
        <is>
          <t>Impact Enteral 500 ml</t>
        </is>
      </c>
      <c r="E162" s="4" t="inlineStr">
        <is>
          <t>PARTIALLY_COMPLIANT</t>
        </is>
      </c>
      <c r="F162" s="3" t="n">
        <v>0.875</v>
      </c>
      <c r="G162" s="3" t="n">
        <v>7</v>
      </c>
      <c r="H162" s="3" t="n">
        <v>0</v>
      </c>
      <c r="I162" s="3" t="n">
        <v>1</v>
      </c>
      <c r="J162" s="3" t="inlineStr"/>
      <c r="K162" s="3" t="inlineStr">
        <is>
          <t>nutritionally_complete</t>
        </is>
      </c>
      <c r="L162" s="3" t="inlineStr">
        <is>
          <t>UNKNOWN nutritionally_complete: Cannot determine 'nutritionally_complete' for this product</t>
        </is>
      </c>
    </row>
    <row r="163">
      <c r="A163" s="3" t="inlineStr">
        <is>
          <t>1.1.33</t>
        </is>
      </c>
      <c r="B163" s="3" t="inlineStr">
        <is>
          <t>Īpašiem medicīniskiem nolūkiem paredzēta šķidra pārtika - caur zondi ievadāms enterālās barošanas produkts. Pilnībā nokomplektēta ar uzturvielām pārti</t>
        </is>
      </c>
      <c r="C163" s="3" t="n">
        <v>1</v>
      </c>
      <c r="D163" s="3" t="inlineStr">
        <is>
          <t>Isosource Energy 500 ml</t>
        </is>
      </c>
      <c r="E163" s="4" t="inlineStr">
        <is>
          <t>PARTIALLY_COMPLIANT</t>
        </is>
      </c>
      <c r="F163" s="3" t="n">
        <v>0.875</v>
      </c>
      <c r="G163" s="3" t="n">
        <v>7</v>
      </c>
      <c r="H163" s="3" t="n">
        <v>0</v>
      </c>
      <c r="I163" s="3" t="n">
        <v>1</v>
      </c>
      <c r="J163" s="3" t="inlineStr"/>
      <c r="K163" s="3" t="inlineStr">
        <is>
          <t>nutritionally_complete</t>
        </is>
      </c>
      <c r="L163" s="3" t="inlineStr">
        <is>
          <t>UNKNOWN nutritionally_complete: Cannot determine 'nutritionally_complete' for this product</t>
        </is>
      </c>
    </row>
    <row r="164">
      <c r="A164" s="3" t="inlineStr">
        <is>
          <t>1.1.33</t>
        </is>
      </c>
      <c r="B164" s="3" t="inlineStr">
        <is>
          <t>Īpašiem medicīniskiem nolūkiem paredzēta šķidra pārtika - caur zondi ievadāms enterālās barošanas produkts. Pilnībā nokomplektēta ar uzturvielām pārti</t>
        </is>
      </c>
      <c r="C164" s="3" t="n">
        <v>2</v>
      </c>
      <c r="D164" s="3" t="inlineStr">
        <is>
          <t>Peptamen AF 500 ml</t>
        </is>
      </c>
      <c r="E164" s="4" t="inlineStr">
        <is>
          <t>PARTIALLY_COMPLIANT</t>
        </is>
      </c>
      <c r="F164" s="3" t="n">
        <v>0.875</v>
      </c>
      <c r="G164" s="3" t="n">
        <v>7</v>
      </c>
      <c r="H164" s="3" t="n">
        <v>0</v>
      </c>
      <c r="I164" s="3" t="n">
        <v>1</v>
      </c>
      <c r="J164" s="3" t="inlineStr"/>
      <c r="K164" s="3" t="inlineStr">
        <is>
          <t>nutritionally_complete</t>
        </is>
      </c>
      <c r="L164" s="3" t="inlineStr">
        <is>
          <t>UNKNOWN nutritionally_complete: Cannot determine 'nutritionally_complete' for this product</t>
        </is>
      </c>
    </row>
    <row r="165">
      <c r="A165" s="3" t="inlineStr">
        <is>
          <t>1.1.33</t>
        </is>
      </c>
      <c r="B165" s="3" t="inlineStr">
        <is>
          <t>Īpašiem medicīniskiem nolūkiem paredzēta šķidra pārtika - caur zondi ievadāms enterālās barošanas produkts. Pilnībā nokomplektēta ar uzturvielām pārti</t>
        </is>
      </c>
      <c r="C165" s="3" t="n">
        <v>3</v>
      </c>
      <c r="D165" s="3" t="inlineStr">
        <is>
          <t>Isosource Standard 500 ml</t>
        </is>
      </c>
      <c r="E165" s="5" t="inlineStr">
        <is>
          <t>NON_COMPLIANT</t>
        </is>
      </c>
      <c r="F165" s="3" t="n">
        <v>0.75</v>
      </c>
      <c r="G165" s="3" t="n">
        <v>6</v>
      </c>
      <c r="H165" s="3" t="n">
        <v>1</v>
      </c>
      <c r="I165" s="3" t="n">
        <v>1</v>
      </c>
      <c r="J165" s="3" t="inlineStr">
        <is>
          <t>energy: 103.0 kcal/100ml vs = 152.0 kcal/100ml</t>
        </is>
      </c>
      <c r="K165" s="3" t="inlineStr">
        <is>
          <t>nutritionally_complete</t>
        </is>
      </c>
      <c r="L165" s="3" t="inlineStr">
        <is>
          <t>FAIL energy: 103.0 does not satisfy = 152.0; UNKNOWN nutritionally_complete: Cannot determine 'nutritionally_complete' for this product</t>
        </is>
      </c>
    </row>
    <row r="166">
      <c r="A166" s="3" t="inlineStr">
        <is>
          <t>1.1.33</t>
        </is>
      </c>
      <c r="B166" s="3" t="inlineStr">
        <is>
          <t>Īpašiem medicīniskiem nolūkiem paredzēta šķidra pārtika - caur zondi ievadāms enterālās barošanas produkts. Pilnībā nokomplektēta ar uzturvielām pārti</t>
        </is>
      </c>
      <c r="C166" s="3" t="n">
        <v>4</v>
      </c>
      <c r="D166" s="3" t="inlineStr">
        <is>
          <t>Isosource Energy Fibre 500 ml</t>
        </is>
      </c>
      <c r="E166" s="5" t="inlineStr">
        <is>
          <t>NON_COMPLIANT</t>
        </is>
      </c>
      <c r="F166" s="3" t="n">
        <v>0.75</v>
      </c>
      <c r="G166" s="3" t="n">
        <v>6</v>
      </c>
      <c r="H166" s="3" t="n">
        <v>1</v>
      </c>
      <c r="I166" s="3" t="n">
        <v>1</v>
      </c>
      <c r="J166" s="3" t="inlineStr">
        <is>
          <t>contains_fiber: fiber=1.5 g/100ml vs no fiber</t>
        </is>
      </c>
      <c r="K166" s="3" t="inlineStr">
        <is>
          <t>nutritionally_complete</t>
        </is>
      </c>
      <c r="L166" s="3" t="inlineStr">
        <is>
          <t>FAIL contains_fiber: Product contains fiber (1.5 g/100ml); UNKNOWN nutritionally_complete: Cannot determine 'nutritionally_complete' for this product</t>
        </is>
      </c>
    </row>
    <row r="167">
      <c r="A167" s="3" t="inlineStr">
        <is>
          <t>1.1.33</t>
        </is>
      </c>
      <c r="B167" s="3" t="inlineStr">
        <is>
          <t>Īpašiem medicīniskiem nolūkiem paredzēta šķidra pārtika - caur zondi ievadāms enterālās barošanas produkts. Pilnībā nokomplektēta ar uzturvielām pārti</t>
        </is>
      </c>
      <c r="C167" s="3" t="n">
        <v>5</v>
      </c>
      <c r="D167" s="3" t="inlineStr">
        <is>
          <t>Isosource 2.0 Protein 500 ml</t>
        </is>
      </c>
      <c r="E167" s="5" t="inlineStr">
        <is>
          <t>NON_COMPLIANT</t>
        </is>
      </c>
      <c r="F167" s="3" t="n">
        <v>0.75</v>
      </c>
      <c r="G167" s="3" t="n">
        <v>6</v>
      </c>
      <c r="H167" s="3" t="n">
        <v>1</v>
      </c>
      <c r="I167" s="3" t="n">
        <v>1</v>
      </c>
      <c r="J167" s="3" t="inlineStr">
        <is>
          <t>energy: 200.0 kcal/100ml vs = 152.0 kcal/100ml</t>
        </is>
      </c>
      <c r="K167" s="3" t="inlineStr">
        <is>
          <t>nutritionally_complete</t>
        </is>
      </c>
      <c r="L167" s="3" t="inlineStr">
        <is>
          <t>FAIL energy: 200.0 does not satisfy = 152.0; UNKNOWN nutritionally_complete: Cannot determine 'nutritionally_complete' for this product</t>
        </is>
      </c>
    </row>
    <row r="168">
      <c r="A168" s="3" t="inlineStr">
        <is>
          <t>1.1.34</t>
        </is>
      </c>
      <c r="B168" s="3" t="inlineStr">
        <is>
          <t>Īpašiem medicīniskiem nolūkiem paredzēta pārtika. Uzturvērtības ziņā pilnvērtīgs produkts. Uztura režīms pacientiem nepietiekama uztura uzņemšanas gad</t>
        </is>
      </c>
      <c r="C168" s="3" t="n">
        <v>1</v>
      </c>
      <c r="D168" s="3" t="inlineStr">
        <is>
          <t>Isosource Standard 500 ml</t>
        </is>
      </c>
      <c r="E168" s="4" t="inlineStr">
        <is>
          <t>PARTIALLY_COMPLIANT</t>
        </is>
      </c>
      <c r="F168" s="3" t="n">
        <v>0.75</v>
      </c>
      <c r="G168" s="3" t="n">
        <v>3</v>
      </c>
      <c r="H168" s="3" t="n">
        <v>0</v>
      </c>
      <c r="I168" s="3" t="n">
        <v>1</v>
      </c>
      <c r="J168" s="3" t="inlineStr"/>
      <c r="K168" s="3" t="inlineStr">
        <is>
          <t>package_size</t>
        </is>
      </c>
      <c r="L168" s="3" t="inlineStr">
        <is>
          <t>UNKNOWN package_size: Product has no value for 'package_size'</t>
        </is>
      </c>
    </row>
    <row r="169">
      <c r="A169" s="3" t="inlineStr">
        <is>
          <t>1.1.34</t>
        </is>
      </c>
      <c r="B169" s="3" t="inlineStr">
        <is>
          <t>Īpašiem medicīniskiem nolūkiem paredzēta pārtika. Uzturvērtības ziņā pilnvērtīgs produkts. Uztura režīms pacientiem nepietiekama uztura uzņemšanas gad</t>
        </is>
      </c>
      <c r="C169" s="3" t="n">
        <v>2</v>
      </c>
      <c r="D169" s="3" t="inlineStr">
        <is>
          <t>Isosource Standard 1000 ml</t>
        </is>
      </c>
      <c r="E169" s="4" t="inlineStr">
        <is>
          <t>PARTIALLY_COMPLIANT</t>
        </is>
      </c>
      <c r="F169" s="3" t="n">
        <v>0.75</v>
      </c>
      <c r="G169" s="3" t="n">
        <v>3</v>
      </c>
      <c r="H169" s="3" t="n">
        <v>0</v>
      </c>
      <c r="I169" s="3" t="n">
        <v>1</v>
      </c>
      <c r="J169" s="3" t="inlineStr"/>
      <c r="K169" s="3" t="inlineStr">
        <is>
          <t>package_size</t>
        </is>
      </c>
      <c r="L169" s="3" t="inlineStr">
        <is>
          <t>UNKNOWN package_size: Product has no value for 'package_size'</t>
        </is>
      </c>
    </row>
    <row r="170">
      <c r="A170" s="3" t="inlineStr">
        <is>
          <t>1.1.34</t>
        </is>
      </c>
      <c r="B170" s="3" t="inlineStr">
        <is>
          <t>Īpašiem medicīniskiem nolūkiem paredzēta pārtika. Uzturvērtības ziņā pilnvērtīgs produkts. Uztura režīms pacientiem nepietiekama uztura uzņemšanas gad</t>
        </is>
      </c>
      <c r="C170" s="3" t="n">
        <v>3</v>
      </c>
      <c r="D170" s="3" t="inlineStr">
        <is>
          <t>Isosource Standard Fibre 500 ml</t>
        </is>
      </c>
      <c r="E170" s="4" t="inlineStr">
        <is>
          <t>PARTIALLY_COMPLIANT</t>
        </is>
      </c>
      <c r="F170" s="3" t="n">
        <v>0.75</v>
      </c>
      <c r="G170" s="3" t="n">
        <v>3</v>
      </c>
      <c r="H170" s="3" t="n">
        <v>0</v>
      </c>
      <c r="I170" s="3" t="n">
        <v>1</v>
      </c>
      <c r="J170" s="3" t="inlineStr"/>
      <c r="K170" s="3" t="inlineStr">
        <is>
          <t>package_size</t>
        </is>
      </c>
      <c r="L170" s="3" t="inlineStr">
        <is>
          <t>UNKNOWN package_size: Product has no value for 'package_size'</t>
        </is>
      </c>
    </row>
    <row r="171">
      <c r="A171" s="3" t="inlineStr">
        <is>
          <t>1.1.34</t>
        </is>
      </c>
      <c r="B171" s="3" t="inlineStr">
        <is>
          <t>Īpašiem medicīniskiem nolūkiem paredzēta pārtika. Uzturvērtības ziņā pilnvērtīgs produkts. Uztura režīms pacientiem nepietiekama uztura uzņemšanas gad</t>
        </is>
      </c>
      <c r="C171" s="3" t="n">
        <v>4</v>
      </c>
      <c r="D171" s="3" t="inlineStr">
        <is>
          <t>Isosource Standard Fibre 1000 ml</t>
        </is>
      </c>
      <c r="E171" s="4" t="inlineStr">
        <is>
          <t>PARTIALLY_COMPLIANT</t>
        </is>
      </c>
      <c r="F171" s="3" t="n">
        <v>0.75</v>
      </c>
      <c r="G171" s="3" t="n">
        <v>3</v>
      </c>
      <c r="H171" s="3" t="n">
        <v>0</v>
      </c>
      <c r="I171" s="3" t="n">
        <v>1</v>
      </c>
      <c r="J171" s="3" t="inlineStr"/>
      <c r="K171" s="3" t="inlineStr">
        <is>
          <t>package_size</t>
        </is>
      </c>
      <c r="L171" s="3" t="inlineStr">
        <is>
          <t>UNKNOWN package_size: Product has no value for 'package_size'</t>
        </is>
      </c>
    </row>
    <row r="172">
      <c r="A172" s="3" t="inlineStr">
        <is>
          <t>1.1.34</t>
        </is>
      </c>
      <c r="B172" s="3" t="inlineStr">
        <is>
          <t>Īpašiem medicīniskiem nolūkiem paredzēta pārtika. Uzturvērtības ziņā pilnvērtīgs produkts. Uztura režīms pacientiem nepietiekama uztura uzņemšanas gad</t>
        </is>
      </c>
      <c r="C172" s="3" t="n">
        <v>5</v>
      </c>
      <c r="D172" s="3" t="inlineStr">
        <is>
          <t>Isosource Energy 500 ml</t>
        </is>
      </c>
      <c r="E172" s="4" t="inlineStr">
        <is>
          <t>PARTIALLY_COMPLIANT</t>
        </is>
      </c>
      <c r="F172" s="3" t="n">
        <v>0.75</v>
      </c>
      <c r="G172" s="3" t="n">
        <v>3</v>
      </c>
      <c r="H172" s="3" t="n">
        <v>0</v>
      </c>
      <c r="I172" s="3" t="n">
        <v>1</v>
      </c>
      <c r="J172" s="3" t="inlineStr"/>
      <c r="K172" s="3" t="inlineStr">
        <is>
          <t>package_size</t>
        </is>
      </c>
      <c r="L172" s="3" t="inlineStr">
        <is>
          <t>UNKNOWN package_size: Product has no value for 'package_size'</t>
        </is>
      </c>
    </row>
    <row r="173">
      <c r="A173" s="3" t="inlineStr">
        <is>
          <t>1.1.35</t>
        </is>
      </c>
      <c r="B173" s="3" t="inlineStr">
        <is>
          <t>Īpašiem medicīniskiem nolūkiem paredzēta pārtika. Uzturvērtības ziņā pilnvērtīgs produkts. Uztura režīms pacientiem nepietiekama uztura uzņemšanas gad</t>
        </is>
      </c>
      <c r="C173" s="3" t="n">
        <v>1</v>
      </c>
      <c r="D173" s="3" t="inlineStr">
        <is>
          <t>Isosource Standard 500 ml</t>
        </is>
      </c>
      <c r="E173" s="4" t="inlineStr">
        <is>
          <t>PARTIALLY_COMPLIANT</t>
        </is>
      </c>
      <c r="F173" s="3" t="n">
        <v>0.75</v>
      </c>
      <c r="G173" s="3" t="n">
        <v>3</v>
      </c>
      <c r="H173" s="3" t="n">
        <v>0</v>
      </c>
      <c r="I173" s="3" t="n">
        <v>1</v>
      </c>
      <c r="J173" s="3" t="inlineStr"/>
      <c r="K173" s="3" t="inlineStr">
        <is>
          <t>package_size</t>
        </is>
      </c>
      <c r="L173" s="3" t="inlineStr">
        <is>
          <t>UNKNOWN package_size: Product has no value for 'package_size'</t>
        </is>
      </c>
    </row>
    <row r="174">
      <c r="A174" s="3" t="inlineStr">
        <is>
          <t>1.1.35</t>
        </is>
      </c>
      <c r="B174" s="3" t="inlineStr">
        <is>
          <t>Īpašiem medicīniskiem nolūkiem paredzēta pārtika. Uzturvērtības ziņā pilnvērtīgs produkts. Uztura režīms pacientiem nepietiekama uztura uzņemšanas gad</t>
        </is>
      </c>
      <c r="C174" s="3" t="n">
        <v>2</v>
      </c>
      <c r="D174" s="3" t="inlineStr">
        <is>
          <t>Isosource Standard 1000 ml</t>
        </is>
      </c>
      <c r="E174" s="4" t="inlineStr">
        <is>
          <t>PARTIALLY_COMPLIANT</t>
        </is>
      </c>
      <c r="F174" s="3" t="n">
        <v>0.75</v>
      </c>
      <c r="G174" s="3" t="n">
        <v>3</v>
      </c>
      <c r="H174" s="3" t="n">
        <v>0</v>
      </c>
      <c r="I174" s="3" t="n">
        <v>1</v>
      </c>
      <c r="J174" s="3" t="inlineStr"/>
      <c r="K174" s="3" t="inlineStr">
        <is>
          <t>package_size</t>
        </is>
      </c>
      <c r="L174" s="3" t="inlineStr">
        <is>
          <t>UNKNOWN package_size: Product has no value for 'package_size'</t>
        </is>
      </c>
    </row>
    <row r="175">
      <c r="A175" s="3" t="inlineStr">
        <is>
          <t>1.1.35</t>
        </is>
      </c>
      <c r="B175" s="3" t="inlineStr">
        <is>
          <t>Īpašiem medicīniskiem nolūkiem paredzēta pārtika. Uzturvērtības ziņā pilnvērtīgs produkts. Uztura režīms pacientiem nepietiekama uztura uzņemšanas gad</t>
        </is>
      </c>
      <c r="C175" s="3" t="n">
        <v>3</v>
      </c>
      <c r="D175" s="3" t="inlineStr">
        <is>
          <t>Isosource Standard Fibre 500 ml</t>
        </is>
      </c>
      <c r="E175" s="4" t="inlineStr">
        <is>
          <t>PARTIALLY_COMPLIANT</t>
        </is>
      </c>
      <c r="F175" s="3" t="n">
        <v>0.75</v>
      </c>
      <c r="G175" s="3" t="n">
        <v>3</v>
      </c>
      <c r="H175" s="3" t="n">
        <v>0</v>
      </c>
      <c r="I175" s="3" t="n">
        <v>1</v>
      </c>
      <c r="J175" s="3" t="inlineStr"/>
      <c r="K175" s="3" t="inlineStr">
        <is>
          <t>package_size</t>
        </is>
      </c>
      <c r="L175" s="3" t="inlineStr">
        <is>
          <t>UNKNOWN package_size: Product has no value for 'package_size'</t>
        </is>
      </c>
    </row>
    <row r="176">
      <c r="A176" s="3" t="inlineStr">
        <is>
          <t>1.1.35</t>
        </is>
      </c>
      <c r="B176" s="3" t="inlineStr">
        <is>
          <t>Īpašiem medicīniskiem nolūkiem paredzēta pārtika. Uzturvērtības ziņā pilnvērtīgs produkts. Uztura režīms pacientiem nepietiekama uztura uzņemšanas gad</t>
        </is>
      </c>
      <c r="C176" s="3" t="n">
        <v>4</v>
      </c>
      <c r="D176" s="3" t="inlineStr">
        <is>
          <t>Isosource Standard Fibre 1000 ml</t>
        </is>
      </c>
      <c r="E176" s="4" t="inlineStr">
        <is>
          <t>PARTIALLY_COMPLIANT</t>
        </is>
      </c>
      <c r="F176" s="3" t="n">
        <v>0.75</v>
      </c>
      <c r="G176" s="3" t="n">
        <v>3</v>
      </c>
      <c r="H176" s="3" t="n">
        <v>0</v>
      </c>
      <c r="I176" s="3" t="n">
        <v>1</v>
      </c>
      <c r="J176" s="3" t="inlineStr"/>
      <c r="K176" s="3" t="inlineStr">
        <is>
          <t>package_size</t>
        </is>
      </c>
      <c r="L176" s="3" t="inlineStr">
        <is>
          <t>UNKNOWN package_size: Product has no value for 'package_size'</t>
        </is>
      </c>
    </row>
    <row r="177">
      <c r="A177" s="3" t="inlineStr">
        <is>
          <t>1.1.35</t>
        </is>
      </c>
      <c r="B177" s="3" t="inlineStr">
        <is>
          <t>Īpašiem medicīniskiem nolūkiem paredzēta pārtika. Uzturvērtības ziņā pilnvērtīgs produkts. Uztura režīms pacientiem nepietiekama uztura uzņemšanas gad</t>
        </is>
      </c>
      <c r="C177" s="3" t="n">
        <v>5</v>
      </c>
      <c r="D177" s="3" t="inlineStr">
        <is>
          <t>Isosource Energy 500 ml</t>
        </is>
      </c>
      <c r="E177" s="4" t="inlineStr">
        <is>
          <t>PARTIALLY_COMPLIANT</t>
        </is>
      </c>
      <c r="F177" s="3" t="n">
        <v>0.75</v>
      </c>
      <c r="G177" s="3" t="n">
        <v>3</v>
      </c>
      <c r="H177" s="3" t="n">
        <v>0</v>
      </c>
      <c r="I177" s="3" t="n">
        <v>1</v>
      </c>
      <c r="J177" s="3" t="inlineStr"/>
      <c r="K177" s="3" t="inlineStr">
        <is>
          <t>package_size</t>
        </is>
      </c>
      <c r="L177" s="3" t="inlineStr">
        <is>
          <t>UNKNOWN package_size: Product has no value for 'package_size'</t>
        </is>
      </c>
    </row>
    <row r="178">
      <c r="A178" s="3" t="inlineStr">
        <is>
          <t>1.1.36</t>
        </is>
      </c>
      <c r="B178" s="3" t="inlineStr">
        <is>
          <t>Īpašiem medicīniskiem nolūkiem paredzēta pārtika. Uzturvērtības ziņā pilnvērtīgs produkts. Uztura režīms ar slimībām saistītos nepietiekama uztura uzņ</t>
        </is>
      </c>
      <c r="C178" s="3" t="n">
        <v>1</v>
      </c>
      <c r="D178" s="3" t="inlineStr">
        <is>
          <t>Isosource Standard 500 ml</t>
        </is>
      </c>
      <c r="E178" s="7" t="inlineStr">
        <is>
          <t>UNKNOWN</t>
        </is>
      </c>
      <c r="F178" s="3" t="n">
        <v>0.667</v>
      </c>
      <c r="G178" s="3" t="n">
        <v>2</v>
      </c>
      <c r="H178" s="3" t="n">
        <v>0</v>
      </c>
      <c r="I178" s="3" t="n">
        <v>1</v>
      </c>
      <c r="J178" s="3" t="inlineStr"/>
      <c r="K178" s="3" t="inlineStr">
        <is>
          <t>package_size</t>
        </is>
      </c>
      <c r="L178" s="3" t="inlineStr">
        <is>
          <t>UNKNOWN package_size: Product has no value for 'package_size'</t>
        </is>
      </c>
    </row>
    <row r="179">
      <c r="A179" s="3" t="inlineStr">
        <is>
          <t>1.1.36</t>
        </is>
      </c>
      <c r="B179" s="3" t="inlineStr">
        <is>
          <t>Īpašiem medicīniskiem nolūkiem paredzēta pārtika. Uzturvērtības ziņā pilnvērtīgs produkts. Uztura režīms ar slimībām saistītos nepietiekama uztura uzņ</t>
        </is>
      </c>
      <c r="C179" s="3" t="n">
        <v>2</v>
      </c>
      <c r="D179" s="3" t="inlineStr">
        <is>
          <t>Isosource Standard 1000 ml</t>
        </is>
      </c>
      <c r="E179" s="7" t="inlineStr">
        <is>
          <t>UNKNOWN</t>
        </is>
      </c>
      <c r="F179" s="3" t="n">
        <v>0.667</v>
      </c>
      <c r="G179" s="3" t="n">
        <v>2</v>
      </c>
      <c r="H179" s="3" t="n">
        <v>0</v>
      </c>
      <c r="I179" s="3" t="n">
        <v>1</v>
      </c>
      <c r="J179" s="3" t="inlineStr"/>
      <c r="K179" s="3" t="inlineStr">
        <is>
          <t>package_size</t>
        </is>
      </c>
      <c r="L179" s="3" t="inlineStr">
        <is>
          <t>UNKNOWN package_size: Product has no value for 'package_size'</t>
        </is>
      </c>
    </row>
    <row r="180">
      <c r="A180" s="3" t="inlineStr">
        <is>
          <t>1.1.36</t>
        </is>
      </c>
      <c r="B180" s="3" t="inlineStr">
        <is>
          <t>Īpašiem medicīniskiem nolūkiem paredzēta pārtika. Uzturvērtības ziņā pilnvērtīgs produkts. Uztura režīms ar slimībām saistītos nepietiekama uztura uzņ</t>
        </is>
      </c>
      <c r="C180" s="3" t="n">
        <v>3</v>
      </c>
      <c r="D180" s="3" t="inlineStr">
        <is>
          <t>Isosource Standard Fibre 500 ml</t>
        </is>
      </c>
      <c r="E180" s="7" t="inlineStr">
        <is>
          <t>UNKNOWN</t>
        </is>
      </c>
      <c r="F180" s="3" t="n">
        <v>0.667</v>
      </c>
      <c r="G180" s="3" t="n">
        <v>2</v>
      </c>
      <c r="H180" s="3" t="n">
        <v>0</v>
      </c>
      <c r="I180" s="3" t="n">
        <v>1</v>
      </c>
      <c r="J180" s="3" t="inlineStr"/>
      <c r="K180" s="3" t="inlineStr">
        <is>
          <t>package_size</t>
        </is>
      </c>
      <c r="L180" s="3" t="inlineStr">
        <is>
          <t>UNKNOWN package_size: Product has no value for 'package_size'</t>
        </is>
      </c>
    </row>
    <row r="181">
      <c r="A181" s="3" t="inlineStr">
        <is>
          <t>1.1.36</t>
        </is>
      </c>
      <c r="B181" s="3" t="inlineStr">
        <is>
          <t>Īpašiem medicīniskiem nolūkiem paredzēta pārtika. Uzturvērtības ziņā pilnvērtīgs produkts. Uztura režīms ar slimībām saistītos nepietiekama uztura uzņ</t>
        </is>
      </c>
      <c r="C181" s="3" t="n">
        <v>4</v>
      </c>
      <c r="D181" s="3" t="inlineStr">
        <is>
          <t>Isosource Standard Fibre 1000 ml</t>
        </is>
      </c>
      <c r="E181" s="7" t="inlineStr">
        <is>
          <t>UNKNOWN</t>
        </is>
      </c>
      <c r="F181" s="3" t="n">
        <v>0.667</v>
      </c>
      <c r="G181" s="3" t="n">
        <v>2</v>
      </c>
      <c r="H181" s="3" t="n">
        <v>0</v>
      </c>
      <c r="I181" s="3" t="n">
        <v>1</v>
      </c>
      <c r="J181" s="3" t="inlineStr"/>
      <c r="K181" s="3" t="inlineStr">
        <is>
          <t>package_size</t>
        </is>
      </c>
      <c r="L181" s="3" t="inlineStr">
        <is>
          <t>UNKNOWN package_size: Product has no value for 'package_size'</t>
        </is>
      </c>
    </row>
    <row r="182">
      <c r="A182" s="3" t="inlineStr">
        <is>
          <t>1.1.36</t>
        </is>
      </c>
      <c r="B182" s="3" t="inlineStr">
        <is>
          <t>Īpašiem medicīniskiem nolūkiem paredzēta pārtika. Uzturvērtības ziņā pilnvērtīgs produkts. Uztura režīms ar slimībām saistītos nepietiekama uztura uzņ</t>
        </is>
      </c>
      <c r="C182" s="3" t="n">
        <v>5</v>
      </c>
      <c r="D182" s="3" t="inlineStr">
        <is>
          <t>Isosource Energy 500 ml</t>
        </is>
      </c>
      <c r="E182" s="7" t="inlineStr">
        <is>
          <t>UNKNOWN</t>
        </is>
      </c>
      <c r="F182" s="3" t="n">
        <v>0.667</v>
      </c>
      <c r="G182" s="3" t="n">
        <v>2</v>
      </c>
      <c r="H182" s="3" t="n">
        <v>0</v>
      </c>
      <c r="I182" s="3" t="n">
        <v>1</v>
      </c>
      <c r="J182" s="3" t="inlineStr"/>
      <c r="K182" s="3" t="inlineStr">
        <is>
          <t>package_size</t>
        </is>
      </c>
      <c r="L182" s="3" t="inlineStr">
        <is>
          <t>UNKNOWN package_size: Product has no value for 'package_size'</t>
        </is>
      </c>
    </row>
    <row r="183">
      <c r="A183" s="3" t="inlineStr">
        <is>
          <t>1.1.37</t>
        </is>
      </c>
      <c r="B183" s="3" t="inlineStr">
        <is>
          <t>Īpašiem medicīniskiem nolūkiem paredzēta pārtika. Uzturvērtības ziņā pilnvērtīgs produkts. Uztura režīms pacientiem nepietiekama uztura uzņemšanas gad</t>
        </is>
      </c>
      <c r="C183" s="3" t="n">
        <v>1</v>
      </c>
      <c r="D183" s="3" t="inlineStr">
        <is>
          <t>Isosource Standard 500 ml</t>
        </is>
      </c>
      <c r="E183" s="4" t="inlineStr">
        <is>
          <t>PARTIALLY_COMPLIANT</t>
        </is>
      </c>
      <c r="F183" s="3" t="n">
        <v>0.75</v>
      </c>
      <c r="G183" s="3" t="n">
        <v>3</v>
      </c>
      <c r="H183" s="3" t="n">
        <v>0</v>
      </c>
      <c r="I183" s="3" t="n">
        <v>1</v>
      </c>
      <c r="J183" s="3" t="inlineStr"/>
      <c r="K183" s="3" t="inlineStr">
        <is>
          <t>package_size</t>
        </is>
      </c>
      <c r="L183" s="3" t="inlineStr">
        <is>
          <t>UNKNOWN package_size: Product has no value for 'package_size'</t>
        </is>
      </c>
    </row>
    <row r="184">
      <c r="A184" s="3" t="inlineStr">
        <is>
          <t>1.1.37</t>
        </is>
      </c>
      <c r="B184" s="3" t="inlineStr">
        <is>
          <t>Īpašiem medicīniskiem nolūkiem paredzēta pārtika. Uzturvērtības ziņā pilnvērtīgs produkts. Uztura režīms pacientiem nepietiekama uztura uzņemšanas gad</t>
        </is>
      </c>
      <c r="C184" s="3" t="n">
        <v>2</v>
      </c>
      <c r="D184" s="3" t="inlineStr">
        <is>
          <t>Isosource Standard 1000 ml</t>
        </is>
      </c>
      <c r="E184" s="4" t="inlineStr">
        <is>
          <t>PARTIALLY_COMPLIANT</t>
        </is>
      </c>
      <c r="F184" s="3" t="n">
        <v>0.75</v>
      </c>
      <c r="G184" s="3" t="n">
        <v>3</v>
      </c>
      <c r="H184" s="3" t="n">
        <v>0</v>
      </c>
      <c r="I184" s="3" t="n">
        <v>1</v>
      </c>
      <c r="J184" s="3" t="inlineStr"/>
      <c r="K184" s="3" t="inlineStr">
        <is>
          <t>package_size</t>
        </is>
      </c>
      <c r="L184" s="3" t="inlineStr">
        <is>
          <t>UNKNOWN package_size: Product has no value for 'package_size'</t>
        </is>
      </c>
    </row>
    <row r="185">
      <c r="A185" s="3" t="inlineStr">
        <is>
          <t>1.1.37</t>
        </is>
      </c>
      <c r="B185" s="3" t="inlineStr">
        <is>
          <t>Īpašiem medicīniskiem nolūkiem paredzēta pārtika. Uzturvērtības ziņā pilnvērtīgs produkts. Uztura režīms pacientiem nepietiekama uztura uzņemšanas gad</t>
        </is>
      </c>
      <c r="C185" s="3" t="n">
        <v>3</v>
      </c>
      <c r="D185" s="3" t="inlineStr">
        <is>
          <t>Isosource Standard Fibre 500 ml</t>
        </is>
      </c>
      <c r="E185" s="4" t="inlineStr">
        <is>
          <t>PARTIALLY_COMPLIANT</t>
        </is>
      </c>
      <c r="F185" s="3" t="n">
        <v>0.75</v>
      </c>
      <c r="G185" s="3" t="n">
        <v>3</v>
      </c>
      <c r="H185" s="3" t="n">
        <v>0</v>
      </c>
      <c r="I185" s="3" t="n">
        <v>1</v>
      </c>
      <c r="J185" s="3" t="inlineStr"/>
      <c r="K185" s="3" t="inlineStr">
        <is>
          <t>package_size</t>
        </is>
      </c>
      <c r="L185" s="3" t="inlineStr">
        <is>
          <t>UNKNOWN package_size: Product has no value for 'package_size'</t>
        </is>
      </c>
    </row>
    <row r="186">
      <c r="A186" s="3" t="inlineStr">
        <is>
          <t>1.1.37</t>
        </is>
      </c>
      <c r="B186" s="3" t="inlineStr">
        <is>
          <t>Īpašiem medicīniskiem nolūkiem paredzēta pārtika. Uzturvērtības ziņā pilnvērtīgs produkts. Uztura režīms pacientiem nepietiekama uztura uzņemšanas gad</t>
        </is>
      </c>
      <c r="C186" s="3" t="n">
        <v>4</v>
      </c>
      <c r="D186" s="3" t="inlineStr">
        <is>
          <t>Isosource Standard Fibre 1000 ml</t>
        </is>
      </c>
      <c r="E186" s="4" t="inlineStr">
        <is>
          <t>PARTIALLY_COMPLIANT</t>
        </is>
      </c>
      <c r="F186" s="3" t="n">
        <v>0.75</v>
      </c>
      <c r="G186" s="3" t="n">
        <v>3</v>
      </c>
      <c r="H186" s="3" t="n">
        <v>0</v>
      </c>
      <c r="I186" s="3" t="n">
        <v>1</v>
      </c>
      <c r="J186" s="3" t="inlineStr"/>
      <c r="K186" s="3" t="inlineStr">
        <is>
          <t>package_size</t>
        </is>
      </c>
      <c r="L186" s="3" t="inlineStr">
        <is>
          <t>UNKNOWN package_size: Product has no value for 'package_size'</t>
        </is>
      </c>
    </row>
    <row r="187">
      <c r="A187" s="3" t="inlineStr">
        <is>
          <t>1.1.37</t>
        </is>
      </c>
      <c r="B187" s="3" t="inlineStr">
        <is>
          <t>Īpašiem medicīniskiem nolūkiem paredzēta pārtika. Uzturvērtības ziņā pilnvērtīgs produkts. Uztura režīms pacientiem nepietiekama uztura uzņemšanas gad</t>
        </is>
      </c>
      <c r="C187" s="3" t="n">
        <v>5</v>
      </c>
      <c r="D187" s="3" t="inlineStr">
        <is>
          <t>Isosource Energy 500 ml</t>
        </is>
      </c>
      <c r="E187" s="4" t="inlineStr">
        <is>
          <t>PARTIALLY_COMPLIANT</t>
        </is>
      </c>
      <c r="F187" s="3" t="n">
        <v>0.75</v>
      </c>
      <c r="G187" s="3" t="n">
        <v>3</v>
      </c>
      <c r="H187" s="3" t="n">
        <v>0</v>
      </c>
      <c r="I187" s="3" t="n">
        <v>1</v>
      </c>
      <c r="J187" s="3" t="inlineStr"/>
      <c r="K187" s="3" t="inlineStr">
        <is>
          <t>package_size</t>
        </is>
      </c>
      <c r="L187" s="3" t="inlineStr">
        <is>
          <t>UNKNOWN package_size: Product has no value for 'package_size'</t>
        </is>
      </c>
    </row>
    <row r="188">
      <c r="A188" s="3" t="inlineStr">
        <is>
          <t>1.1.38</t>
        </is>
      </c>
      <c r="B188" s="3" t="inlineStr">
        <is>
          <t>Īpašiem medicīniskiem nolūkiem paredzēta šķidra pārtika - caur zondi ievadāms enterālās barošanas produkts. Pilnībā nokomplektēta ar uzturvielām un va</t>
        </is>
      </c>
      <c r="C188" s="3" t="n">
        <v>1</v>
      </c>
      <c r="D188" s="3" t="inlineStr">
        <is>
          <t>Impact Enteral 500 ml</t>
        </is>
      </c>
      <c r="E188" s="4" t="inlineStr">
        <is>
          <t>PARTIALLY_COMPLIANT</t>
        </is>
      </c>
      <c r="F188" s="3" t="n">
        <v>0.909</v>
      </c>
      <c r="G188" s="3" t="n">
        <v>10</v>
      </c>
      <c r="H188" s="3" t="n">
        <v>0</v>
      </c>
      <c r="I188" s="3" t="n">
        <v>1</v>
      </c>
      <c r="J188" s="3" t="inlineStr"/>
      <c r="K188" s="3" t="inlineStr">
        <is>
          <t>nutritionally_complete</t>
        </is>
      </c>
      <c r="L188" s="3" t="inlineStr">
        <is>
          <t>UNKNOWN nutritionally_complete: Cannot determine 'nutritionally_complete' for this product</t>
        </is>
      </c>
    </row>
    <row r="189">
      <c r="A189" s="3" t="inlineStr">
        <is>
          <t>1.1.38</t>
        </is>
      </c>
      <c r="B189" s="3" t="inlineStr">
        <is>
          <t>Īpašiem medicīniskiem nolūkiem paredzēta šķidra pārtika - caur zondi ievadāms enterālās barošanas produkts. Pilnībā nokomplektēta ar uzturvielām un va</t>
        </is>
      </c>
      <c r="C189" s="3" t="n">
        <v>2</v>
      </c>
      <c r="D189" s="3" t="inlineStr">
        <is>
          <t>Isosource Standard 500 ml</t>
        </is>
      </c>
      <c r="E189" s="4" t="inlineStr">
        <is>
          <t>PARTIALLY_COMPLIANT</t>
        </is>
      </c>
      <c r="F189" s="3" t="n">
        <v>0.727</v>
      </c>
      <c r="G189" s="3" t="n">
        <v>8</v>
      </c>
      <c r="H189" s="3" t="n">
        <v>0</v>
      </c>
      <c r="I189" s="3" t="n">
        <v>3</v>
      </c>
      <c r="J189" s="3" t="inlineStr"/>
      <c r="K189" s="3" t="inlineStr">
        <is>
          <t>l_arginine; zinc; nutritionally_complete</t>
        </is>
      </c>
      <c r="L189" s="3" t="inlineStr">
        <is>
          <t>UNKNOWN l_arginine: Product has no value for 'l_arginine'; UNKNOWN zinc: Product has no value for 'zinc'; UNKNOWN nutritionally_complete: Cannot determine 'nutritionally_complete' for this product</t>
        </is>
      </c>
    </row>
    <row r="190">
      <c r="A190" s="3" t="inlineStr">
        <is>
          <t>1.1.38</t>
        </is>
      </c>
      <c r="B190" s="3" t="inlineStr">
        <is>
          <t>Īpašiem medicīniskiem nolūkiem paredzēta šķidra pārtika - caur zondi ievadāms enterālās barošanas produkts. Pilnībā nokomplektēta ar uzturvielām un va</t>
        </is>
      </c>
      <c r="C190" s="3" t="n">
        <v>3</v>
      </c>
      <c r="D190" s="3" t="inlineStr">
        <is>
          <t>Isosource Junior 500 ml</t>
        </is>
      </c>
      <c r="E190" s="4" t="inlineStr">
        <is>
          <t>PARTIALLY_COMPLIANT</t>
        </is>
      </c>
      <c r="F190" s="3" t="n">
        <v>0.727</v>
      </c>
      <c r="G190" s="3" t="n">
        <v>8</v>
      </c>
      <c r="H190" s="3" t="n">
        <v>0</v>
      </c>
      <c r="I190" s="3" t="n">
        <v>3</v>
      </c>
      <c r="J190" s="3" t="inlineStr"/>
      <c r="K190" s="3" t="inlineStr">
        <is>
          <t>l_arginine; zinc; nutritionally_complete</t>
        </is>
      </c>
      <c r="L190" s="3" t="inlineStr">
        <is>
          <t>UNKNOWN l_arginine: Product has no value for 'l_arginine'; UNKNOWN zinc: Product has no value for 'zinc'; UNKNOWN nutritionally_complete: Cannot determine 'nutritionally_complete' for this product</t>
        </is>
      </c>
    </row>
    <row r="191">
      <c r="A191" s="3" t="inlineStr">
        <is>
          <t>1.1.38</t>
        </is>
      </c>
      <c r="B191" s="3" t="inlineStr">
        <is>
          <t>Īpašiem medicīniskiem nolūkiem paredzēta šķidra pārtika - caur zondi ievadāms enterālās barošanas produkts. Pilnībā nokomplektēta ar uzturvielām un va</t>
        </is>
      </c>
      <c r="C191" s="3" t="n">
        <v>4</v>
      </c>
      <c r="D191" s="3" t="inlineStr">
        <is>
          <t>Peptamen 500 ml</t>
        </is>
      </c>
      <c r="E191" s="4" t="inlineStr">
        <is>
          <t>PARTIALLY_COMPLIANT</t>
        </is>
      </c>
      <c r="F191" s="3" t="n">
        <v>0.727</v>
      </c>
      <c r="G191" s="3" t="n">
        <v>8</v>
      </c>
      <c r="H191" s="3" t="n">
        <v>0</v>
      </c>
      <c r="I191" s="3" t="n">
        <v>3</v>
      </c>
      <c r="J191" s="3" t="inlineStr"/>
      <c r="K191" s="3" t="inlineStr">
        <is>
          <t>l_arginine; zinc; nutritionally_complete</t>
        </is>
      </c>
      <c r="L191" s="3" t="inlineStr">
        <is>
          <t>UNKNOWN l_arginine: Product has no value for 'l_arginine'; UNKNOWN zinc: Product has no value for 'zinc'; UNKNOWN nutritionally_complete: Cannot determine 'nutritionally_complete' for this product</t>
        </is>
      </c>
    </row>
    <row r="192">
      <c r="A192" s="3" t="inlineStr">
        <is>
          <t>1.1.38</t>
        </is>
      </c>
      <c r="B192" s="3" t="inlineStr">
        <is>
          <t>Īpašiem medicīniskiem nolūkiem paredzēta šķidra pārtika - caur zondi ievadāms enterālās barošanas produkts. Pilnībā nokomplektēta ar uzturvielām un va</t>
        </is>
      </c>
      <c r="C192" s="3" t="n">
        <v>5</v>
      </c>
      <c r="D192" s="3" t="inlineStr">
        <is>
          <t>Peptamen Junior 500 ml</t>
        </is>
      </c>
      <c r="E192" s="4" t="inlineStr">
        <is>
          <t>PARTIALLY_COMPLIANT</t>
        </is>
      </c>
      <c r="F192" s="3" t="n">
        <v>0.727</v>
      </c>
      <c r="G192" s="3" t="n">
        <v>8</v>
      </c>
      <c r="H192" s="3" t="n">
        <v>0</v>
      </c>
      <c r="I192" s="3" t="n">
        <v>3</v>
      </c>
      <c r="J192" s="3" t="inlineStr"/>
      <c r="K192" s="3" t="inlineStr">
        <is>
          <t>l_arginine; zinc; nutritionally_complete</t>
        </is>
      </c>
      <c r="L192" s="3" t="inlineStr">
        <is>
          <t>UNKNOWN l_arginine: Product has no value for 'l_arginine'; UNKNOWN zinc: Product has no value for 'zinc'; UNKNOWN nutritionally_complete: Cannot determine 'nutritionally_complete' for this product</t>
        </is>
      </c>
    </row>
    <row r="193">
      <c r="A193" s="3" t="inlineStr">
        <is>
          <t>1.1.39</t>
        </is>
      </c>
      <c r="B193" s="3" t="inlineStr">
        <is>
          <t>Īpašiem medicīniskiem nolūkiem paredzēta šķidra pārtika - caur zondi ievadāms enterālās barošanas produkts. Pilnībā nokomplektēta ar uzturvielām un va</t>
        </is>
      </c>
      <c r="C193" s="3" t="n">
        <v>1</v>
      </c>
      <c r="D193" s="3" t="inlineStr">
        <is>
          <t>Isosource Standard 500 ml</t>
        </is>
      </c>
      <c r="E193" s="4" t="inlineStr">
        <is>
          <t>PARTIALLY_COMPLIANT</t>
        </is>
      </c>
      <c r="F193" s="3" t="n">
        <v>0.857</v>
      </c>
      <c r="G193" s="3" t="n">
        <v>6</v>
      </c>
      <c r="H193" s="3" t="n">
        <v>0</v>
      </c>
      <c r="I193" s="3" t="n">
        <v>1</v>
      </c>
      <c r="J193" s="3" t="inlineStr"/>
      <c r="K193" s="3" t="inlineStr">
        <is>
          <t>nutritionally_complete</t>
        </is>
      </c>
      <c r="L193" s="3" t="inlineStr">
        <is>
          <t>UNKNOWN nutritionally_complete: Cannot determine 'nutritionally_complete' for this product</t>
        </is>
      </c>
    </row>
    <row r="194">
      <c r="A194" s="3" t="inlineStr">
        <is>
          <t>1.1.39</t>
        </is>
      </c>
      <c r="B194" s="3" t="inlineStr">
        <is>
          <t>Īpašiem medicīniskiem nolūkiem paredzēta šķidra pārtika - caur zondi ievadāms enterālās barošanas produkts. Pilnībā nokomplektēta ar uzturvielām un va</t>
        </is>
      </c>
      <c r="C194" s="3" t="n">
        <v>2</v>
      </c>
      <c r="D194" s="3" t="inlineStr">
        <is>
          <t>Isosource Standard Fibre 500 ml</t>
        </is>
      </c>
      <c r="E194" s="4" t="inlineStr">
        <is>
          <t>PARTIALLY_COMPLIANT</t>
        </is>
      </c>
      <c r="F194" s="3" t="n">
        <v>0.857</v>
      </c>
      <c r="G194" s="3" t="n">
        <v>6</v>
      </c>
      <c r="H194" s="3" t="n">
        <v>0</v>
      </c>
      <c r="I194" s="3" t="n">
        <v>1</v>
      </c>
      <c r="J194" s="3" t="inlineStr"/>
      <c r="K194" s="3" t="inlineStr">
        <is>
          <t>nutritionally_complete</t>
        </is>
      </c>
      <c r="L194" s="3" t="inlineStr">
        <is>
          <t>UNKNOWN nutritionally_complete: Cannot determine 'nutritionally_complete' for this product</t>
        </is>
      </c>
    </row>
    <row r="195">
      <c r="A195" s="3" t="inlineStr">
        <is>
          <t>1.1.39</t>
        </is>
      </c>
      <c r="B195" s="3" t="inlineStr">
        <is>
          <t>Īpašiem medicīniskiem nolūkiem paredzēta šķidra pārtika - caur zondi ievadāms enterālās barošanas produkts. Pilnībā nokomplektēta ar uzturvielām un va</t>
        </is>
      </c>
      <c r="C195" s="3" t="n">
        <v>3</v>
      </c>
      <c r="D195" s="3" t="inlineStr">
        <is>
          <t>Isosource Junior 500 ml</t>
        </is>
      </c>
      <c r="E195" s="4" t="inlineStr">
        <is>
          <t>PARTIALLY_COMPLIANT</t>
        </is>
      </c>
      <c r="F195" s="3" t="n">
        <v>0.857</v>
      </c>
      <c r="G195" s="3" t="n">
        <v>6</v>
      </c>
      <c r="H195" s="3" t="n">
        <v>0</v>
      </c>
      <c r="I195" s="3" t="n">
        <v>1</v>
      </c>
      <c r="J195" s="3" t="inlineStr"/>
      <c r="K195" s="3" t="inlineStr">
        <is>
          <t>nutritionally_complete</t>
        </is>
      </c>
      <c r="L195" s="3" t="inlineStr">
        <is>
          <t>UNKNOWN nutritionally_complete: Cannot determine 'nutritionally_complete' for this product</t>
        </is>
      </c>
    </row>
    <row r="196">
      <c r="A196" s="3" t="inlineStr">
        <is>
          <t>1.1.39</t>
        </is>
      </c>
      <c r="B196" s="3" t="inlineStr">
        <is>
          <t>Īpašiem medicīniskiem nolūkiem paredzēta šķidra pārtika - caur zondi ievadāms enterālās barošanas produkts. Pilnībā nokomplektēta ar uzturvielām un va</t>
        </is>
      </c>
      <c r="C196" s="3" t="n">
        <v>4</v>
      </c>
      <c r="D196" s="3" t="inlineStr">
        <is>
          <t>Peptamen 500 ml</t>
        </is>
      </c>
      <c r="E196" s="4" t="inlineStr">
        <is>
          <t>PARTIALLY_COMPLIANT</t>
        </is>
      </c>
      <c r="F196" s="3" t="n">
        <v>0.857</v>
      </c>
      <c r="G196" s="3" t="n">
        <v>6</v>
      </c>
      <c r="H196" s="3" t="n">
        <v>0</v>
      </c>
      <c r="I196" s="3" t="n">
        <v>1</v>
      </c>
      <c r="J196" s="3" t="inlineStr"/>
      <c r="K196" s="3" t="inlineStr">
        <is>
          <t>nutritionally_complete</t>
        </is>
      </c>
      <c r="L196" s="3" t="inlineStr">
        <is>
          <t>UNKNOWN nutritionally_complete: Cannot determine 'nutritionally_complete' for this product</t>
        </is>
      </c>
    </row>
    <row r="197">
      <c r="A197" s="3" t="inlineStr">
        <is>
          <t>1.1.39</t>
        </is>
      </c>
      <c r="B197" s="3" t="inlineStr">
        <is>
          <t>Īpašiem medicīniskiem nolūkiem paredzēta šķidra pārtika - caur zondi ievadāms enterālās barošanas produkts. Pilnībā nokomplektēta ar uzturvielām un va</t>
        </is>
      </c>
      <c r="C197" s="3" t="n">
        <v>5</v>
      </c>
      <c r="D197" s="3" t="inlineStr">
        <is>
          <t>Peptamen Junior 500 ml</t>
        </is>
      </c>
      <c r="E197" s="4" t="inlineStr">
        <is>
          <t>PARTIALLY_COMPLIANT</t>
        </is>
      </c>
      <c r="F197" s="3" t="n">
        <v>0.857</v>
      </c>
      <c r="G197" s="3" t="n">
        <v>6</v>
      </c>
      <c r="H197" s="3" t="n">
        <v>0</v>
      </c>
      <c r="I197" s="3" t="n">
        <v>1</v>
      </c>
      <c r="J197" s="3" t="inlineStr"/>
      <c r="K197" s="3" t="inlineStr">
        <is>
          <t>nutritionally_complete</t>
        </is>
      </c>
      <c r="L197" s="3" t="inlineStr">
        <is>
          <t>UNKNOWN nutritionally_complete: Cannot determine 'nutritionally_complete' for this product</t>
        </is>
      </c>
    </row>
    <row r="198">
      <c r="A198" s="3" t="inlineStr">
        <is>
          <t>1.1.40</t>
        </is>
      </c>
      <c r="B198" s="3" t="inlineStr">
        <is>
          <t>Īpašiem medicīniskiem nolūkiem paredzēta šķidra pārtika - caur zondi ievadāms enterālās barošanas produkts. Pilnībā nokomplektēta ar uzturvielām un va</t>
        </is>
      </c>
      <c r="C198" s="3" t="n">
        <v>1</v>
      </c>
      <c r="D198" s="3" t="inlineStr">
        <is>
          <t>Isosource Standard Fibre 1000 ml</t>
        </is>
      </c>
      <c r="E198" s="4" t="inlineStr">
        <is>
          <t>PARTIALLY_COMPLIANT</t>
        </is>
      </c>
      <c r="F198" s="3" t="n">
        <v>0.727</v>
      </c>
      <c r="G198" s="3" t="n">
        <v>8</v>
      </c>
      <c r="H198" s="3" t="n">
        <v>0</v>
      </c>
      <c r="I198" s="3" t="n">
        <v>3</v>
      </c>
      <c r="J198" s="3" t="inlineStr"/>
      <c r="K198" s="3" t="inlineStr">
        <is>
          <t>l_arginine; zinc; nutritionally_complete</t>
        </is>
      </c>
      <c r="L198" s="3" t="inlineStr">
        <is>
          <t>UNKNOWN l_arginine: Product has no value for 'l_arginine'; UNKNOWN zinc: Product has no value for 'zinc'; UNKNOWN nutritionally_complete: Cannot determine 'nutritionally_complete' for this product</t>
        </is>
      </c>
    </row>
    <row r="199">
      <c r="A199" s="3" t="inlineStr">
        <is>
          <t>1.1.40</t>
        </is>
      </c>
      <c r="B199" s="3" t="inlineStr">
        <is>
          <t>Īpašiem medicīniskiem nolūkiem paredzēta šķidra pārtika - caur zondi ievadāms enterālās barošanas produkts. Pilnībā nokomplektēta ar uzturvielām un va</t>
        </is>
      </c>
      <c r="C199" s="3" t="n">
        <v>2</v>
      </c>
      <c r="D199" s="3" t="inlineStr">
        <is>
          <t>Isosource Standard Fibre 500 ml</t>
        </is>
      </c>
      <c r="E199" s="5" t="inlineStr">
        <is>
          <t>NON_COMPLIANT</t>
        </is>
      </c>
      <c r="F199" s="3" t="n">
        <v>0.636</v>
      </c>
      <c r="G199" s="3" t="n">
        <v>7</v>
      </c>
      <c r="H199" s="3" t="n">
        <v>1</v>
      </c>
      <c r="I199" s="3" t="n">
        <v>3</v>
      </c>
      <c r="J199" s="3" t="inlineStr">
        <is>
          <t>volume: 500.0 ml vs = 1000.0 ml</t>
        </is>
      </c>
      <c r="K199" s="3" t="inlineStr">
        <is>
          <t>l_arginine; zinc; nutritionally_complete</t>
        </is>
      </c>
      <c r="L199" s="3" t="inlineStr">
        <is>
          <t>FAIL volume: 500.0 ml != 1000.0 ml; UNKNOWN l_arginine: Product has no value for 'l_arginine'; UNKNOWN zinc: Product has no value for 'zinc'; UNKNOWN nutritionally_complete: Cannot determine 'nutritionally_complete' for this product</t>
        </is>
      </c>
    </row>
    <row r="200">
      <c r="A200" s="3" t="inlineStr">
        <is>
          <t>1.1.40</t>
        </is>
      </c>
      <c r="B200" s="3" t="inlineStr">
        <is>
          <t>Īpašiem medicīniskiem nolūkiem paredzēta šķidra pārtika - caur zondi ievadāms enterālās barošanas produkts. Pilnībā nokomplektēta ar uzturvielām un va</t>
        </is>
      </c>
      <c r="C200" s="3" t="n">
        <v>3</v>
      </c>
      <c r="D200" s="3" t="inlineStr">
        <is>
          <t>Impact Enteral 500 ml</t>
        </is>
      </c>
      <c r="E200" s="5" t="inlineStr">
        <is>
          <t>NON_COMPLIANT</t>
        </is>
      </c>
      <c r="F200" s="3" t="n">
        <v>0.636</v>
      </c>
      <c r="G200" s="3" t="n">
        <v>7</v>
      </c>
      <c r="H200" s="3" t="n">
        <v>3</v>
      </c>
      <c r="I200" s="3" t="n">
        <v>1</v>
      </c>
      <c r="J200" s="3" t="inlineStr">
        <is>
          <t>fiber: 0.0 g/100ml vs = 1.5 g/100ml; volume: 500.0 ml vs = 1000.0 ml; contains_fiber: fiber=0.0 g/100ml vs contains fiber</t>
        </is>
      </c>
      <c r="K200" s="3" t="inlineStr">
        <is>
          <t>nutritionally_complete</t>
        </is>
      </c>
      <c r="L200" s="3" t="inlineStr">
        <is>
          <t>FAIL fiber: 0.0 does not satisfy = 1.5; FAIL volume: 500.0 ml != 1000.0 ml; FAIL contains_fiber: Product has no/minimal fiber; UNKNOWN nutritionally_complete: Cannot determine 'nutritionally_complete' for this product</t>
        </is>
      </c>
    </row>
    <row r="201">
      <c r="A201" s="3" t="inlineStr">
        <is>
          <t>1.1.40</t>
        </is>
      </c>
      <c r="B201" s="3" t="inlineStr">
        <is>
          <t>Īpašiem medicīniskiem nolūkiem paredzēta šķidra pārtika - caur zondi ievadāms enterālās barošanas produkts. Pilnībā nokomplektēta ar uzturvielām un va</t>
        </is>
      </c>
      <c r="C201" s="3" t="n">
        <v>4</v>
      </c>
      <c r="D201" s="3" t="inlineStr">
        <is>
          <t>Isosource Standard 1000 ml</t>
        </is>
      </c>
      <c r="E201" s="5" t="inlineStr">
        <is>
          <t>NON_COMPLIANT</t>
        </is>
      </c>
      <c r="F201" s="3" t="n">
        <v>0.545</v>
      </c>
      <c r="G201" s="3" t="n">
        <v>6</v>
      </c>
      <c r="H201" s="3" t="n">
        <v>2</v>
      </c>
      <c r="I201" s="3" t="n">
        <v>3</v>
      </c>
      <c r="J201" s="3" t="inlineStr">
        <is>
          <t>fiber: 0.0 g/100ml vs = 1.5 g/100ml; contains_fiber: fiber=0.0 g/100ml vs contains fiber</t>
        </is>
      </c>
      <c r="K201" s="3" t="inlineStr">
        <is>
          <t>l_arginine; zinc; nutritionally_complete</t>
        </is>
      </c>
      <c r="L201" s="3" t="inlineStr">
        <is>
          <t>FAIL fiber: 0.0 does not satisfy = 1.5; UNKNOWN l_arginine: Product has no value for 'l_arginine'; UNKNOWN zinc: Product has no value for 'zinc'; FAIL contains_fiber: Product has no/minimal fiber; UNKNOWN nutritionally_complete: Cannot determine 'nutritionally_complete' for this product</t>
        </is>
      </c>
    </row>
    <row r="202">
      <c r="A202" s="3" t="inlineStr">
        <is>
          <t>1.1.40</t>
        </is>
      </c>
      <c r="B202" s="3" t="inlineStr">
        <is>
          <t>Īpašiem medicīniskiem nolūkiem paredzēta šķidra pārtika - caur zondi ievadāms enterālās barošanas produkts. Pilnībā nokomplektēta ar uzturvielām un va</t>
        </is>
      </c>
      <c r="C202" s="3" t="n">
        <v>5</v>
      </c>
      <c r="D202" s="3" t="inlineStr">
        <is>
          <t>Isosource Energy Fibre 500 ml</t>
        </is>
      </c>
      <c r="E202" s="5" t="inlineStr">
        <is>
          <t>NON_COMPLIANT</t>
        </is>
      </c>
      <c r="F202" s="3" t="n">
        <v>0.545</v>
      </c>
      <c r="G202" s="3" t="n">
        <v>6</v>
      </c>
      <c r="H202" s="3" t="n">
        <v>2</v>
      </c>
      <c r="I202" s="3" t="n">
        <v>3</v>
      </c>
      <c r="J202" s="3" t="inlineStr">
        <is>
          <t>energy: 160.0 kcal/100ml vs 100.0-105.0 kcal/100ml; volume: 500.0 ml vs = 1000.0 ml</t>
        </is>
      </c>
      <c r="K202" s="3" t="inlineStr">
        <is>
          <t>l_arginine; zinc; nutritionally_complete</t>
        </is>
      </c>
      <c r="L202" s="3" t="inlineStr">
        <is>
          <t>FAIL energy: 160.0 outside range 100.0-105.0; FAIL volume: 500.0 ml != 1000.0 ml; UNKNOWN l_arginine: Product has no value for 'l_arginine'; UNKNOWN zinc: Product has no value for 'zinc'; UNKNOWN nutritionally_complete: Cannot determine 'nutritionally_complete' for this product</t>
        </is>
      </c>
    </row>
    <row r="203">
      <c r="A203" s="3" t="inlineStr">
        <is>
          <t>1.1.41</t>
        </is>
      </c>
      <c r="B203" s="3" t="inlineStr">
        <is>
          <t>Īpašiem medicīniskiem nolūkiem paredzēta šķidrā pārtika bērniem ar ķermeņa masu līdz 9 kg  - caur zondi ievadāms enterālās barošanas produkts.Izmantoj</t>
        </is>
      </c>
      <c r="C203" s="3" t="n">
        <v>1</v>
      </c>
      <c r="D203" s="3" t="inlineStr">
        <is>
          <t>Isosource Standard 500 ml</t>
        </is>
      </c>
      <c r="E203" s="5" t="inlineStr">
        <is>
          <t>NON_COMPLIANT</t>
        </is>
      </c>
      <c r="F203" s="3" t="n">
        <v>0.75</v>
      </c>
      <c r="G203" s="3" t="n">
        <v>3</v>
      </c>
      <c r="H203" s="3" t="n">
        <v>1</v>
      </c>
      <c r="I203" s="3" t="n">
        <v>0</v>
      </c>
      <c r="J203" s="3" t="inlineStr">
        <is>
          <t>volume: 500.0 ml vs = 125.0 ml</t>
        </is>
      </c>
      <c r="K203" s="3" t="inlineStr"/>
      <c r="L203" s="3" t="inlineStr">
        <is>
          <t>FAIL volume: 500.0 ml != 125.0 ml</t>
        </is>
      </c>
    </row>
    <row r="204">
      <c r="A204" s="3" t="inlineStr">
        <is>
          <t>1.1.41</t>
        </is>
      </c>
      <c r="B204" s="3" t="inlineStr">
        <is>
          <t>Īpašiem medicīniskiem nolūkiem paredzēta šķidrā pārtika bērniem ar ķermeņa masu līdz 9 kg  - caur zondi ievadāms enterālās barošanas produkts.Izmantoj</t>
        </is>
      </c>
      <c r="C204" s="3" t="n">
        <v>2</v>
      </c>
      <c r="D204" s="3" t="inlineStr">
        <is>
          <t>Isosource Standard 1000 ml</t>
        </is>
      </c>
      <c r="E204" s="5" t="inlineStr">
        <is>
          <t>NON_COMPLIANT</t>
        </is>
      </c>
      <c r="F204" s="3" t="n">
        <v>0.75</v>
      </c>
      <c r="G204" s="3" t="n">
        <v>3</v>
      </c>
      <c r="H204" s="3" t="n">
        <v>1</v>
      </c>
      <c r="I204" s="3" t="n">
        <v>0</v>
      </c>
      <c r="J204" s="3" t="inlineStr">
        <is>
          <t>volume: 1000.0 ml vs = 125.0 ml</t>
        </is>
      </c>
      <c r="K204" s="3" t="inlineStr"/>
      <c r="L204" s="3" t="inlineStr">
        <is>
          <t>FAIL volume: 1000.0 ml != 125.0 ml</t>
        </is>
      </c>
    </row>
    <row r="205">
      <c r="A205" s="3" t="inlineStr">
        <is>
          <t>1.1.41</t>
        </is>
      </c>
      <c r="B205" s="3" t="inlineStr">
        <is>
          <t>Īpašiem medicīniskiem nolūkiem paredzēta šķidrā pārtika bērniem ar ķermeņa masu līdz 9 kg  - caur zondi ievadāms enterālās barošanas produkts.Izmantoj</t>
        </is>
      </c>
      <c r="C205" s="3" t="n">
        <v>3</v>
      </c>
      <c r="D205" s="3" t="inlineStr">
        <is>
          <t>Isosource Standard Fibre 500 ml</t>
        </is>
      </c>
      <c r="E205" s="5" t="inlineStr">
        <is>
          <t>NON_COMPLIANT</t>
        </is>
      </c>
      <c r="F205" s="3" t="n">
        <v>0.75</v>
      </c>
      <c r="G205" s="3" t="n">
        <v>3</v>
      </c>
      <c r="H205" s="3" t="n">
        <v>1</v>
      </c>
      <c r="I205" s="3" t="n">
        <v>0</v>
      </c>
      <c r="J205" s="3" t="inlineStr">
        <is>
          <t>volume: 500.0 ml vs = 125.0 ml</t>
        </is>
      </c>
      <c r="K205" s="3" t="inlineStr"/>
      <c r="L205" s="3" t="inlineStr">
        <is>
          <t>FAIL volume: 500.0 ml != 125.0 ml</t>
        </is>
      </c>
    </row>
    <row r="206">
      <c r="A206" s="3" t="inlineStr">
        <is>
          <t>1.1.41</t>
        </is>
      </c>
      <c r="B206" s="3" t="inlineStr">
        <is>
          <t>Īpašiem medicīniskiem nolūkiem paredzēta šķidrā pārtika bērniem ar ķermeņa masu līdz 9 kg  - caur zondi ievadāms enterālās barošanas produkts.Izmantoj</t>
        </is>
      </c>
      <c r="C206" s="3" t="n">
        <v>4</v>
      </c>
      <c r="D206" s="3" t="inlineStr">
        <is>
          <t>Isosource Standard Fibre 1000 ml</t>
        </is>
      </c>
      <c r="E206" s="5" t="inlineStr">
        <is>
          <t>NON_COMPLIANT</t>
        </is>
      </c>
      <c r="F206" s="3" t="n">
        <v>0.75</v>
      </c>
      <c r="G206" s="3" t="n">
        <v>3</v>
      </c>
      <c r="H206" s="3" t="n">
        <v>1</v>
      </c>
      <c r="I206" s="3" t="n">
        <v>0</v>
      </c>
      <c r="J206" s="3" t="inlineStr">
        <is>
          <t>volume: 1000.0 ml vs = 125.0 ml</t>
        </is>
      </c>
      <c r="K206" s="3" t="inlineStr"/>
      <c r="L206" s="3" t="inlineStr">
        <is>
          <t>FAIL volume: 1000.0 ml != 125.0 ml</t>
        </is>
      </c>
    </row>
    <row r="207">
      <c r="A207" s="3" t="inlineStr">
        <is>
          <t>1.1.41</t>
        </is>
      </c>
      <c r="B207" s="3" t="inlineStr">
        <is>
          <t>Īpašiem medicīniskiem nolūkiem paredzēta šķidrā pārtika bērniem ar ķermeņa masu līdz 9 kg  - caur zondi ievadāms enterālās barošanas produkts.Izmantoj</t>
        </is>
      </c>
      <c r="C207" s="3" t="n">
        <v>5</v>
      </c>
      <c r="D207" s="3" t="inlineStr">
        <is>
          <t>Isosource Junior 500 ml</t>
        </is>
      </c>
      <c r="E207" s="5" t="inlineStr">
        <is>
          <t>NON_COMPLIANT</t>
        </is>
      </c>
      <c r="F207" s="3" t="n">
        <v>0.75</v>
      </c>
      <c r="G207" s="3" t="n">
        <v>3</v>
      </c>
      <c r="H207" s="3" t="n">
        <v>1</v>
      </c>
      <c r="I207" s="3" t="n">
        <v>0</v>
      </c>
      <c r="J207" s="3" t="inlineStr">
        <is>
          <t>volume: 500.0 ml vs = 125.0 ml</t>
        </is>
      </c>
      <c r="K207" s="3" t="inlineStr"/>
      <c r="L207" s="3" t="inlineStr">
        <is>
          <t>FAIL volume: 500.0 ml != 125.0 ml</t>
        </is>
      </c>
    </row>
    <row r="208">
      <c r="A208" s="3" t="inlineStr">
        <is>
          <t>1.1.42</t>
        </is>
      </c>
      <c r="B208" s="3" t="inlineStr">
        <is>
          <t>Īpašiem medicīniskiem nolūkiem paredzēta šķidrā pārtika bērniem ar ķermeņa masu līdz 9 kg  - caur zondi ievadāms enterālās barošanas produkts.Izmantoj</t>
        </is>
      </c>
      <c r="C208" s="3" t="n">
        <v>1</v>
      </c>
      <c r="D208" s="3" t="inlineStr">
        <is>
          <t>Isosource Standard 500 ml</t>
        </is>
      </c>
      <c r="E208" s="5" t="inlineStr">
        <is>
          <t>NON_COMPLIANT</t>
        </is>
      </c>
      <c r="F208" s="3" t="n">
        <v>0.8</v>
      </c>
      <c r="G208" s="3" t="n">
        <v>4</v>
      </c>
      <c r="H208" s="3" t="n">
        <v>1</v>
      </c>
      <c r="I208" s="3" t="n">
        <v>0</v>
      </c>
      <c r="J208" s="3" t="inlineStr">
        <is>
          <t>volume: 500.0 ml vs = 200.0 ml</t>
        </is>
      </c>
      <c r="K208" s="3" t="inlineStr"/>
      <c r="L208" s="3" t="inlineStr">
        <is>
          <t>FAIL volume: 500.0 ml != 200.0 ml</t>
        </is>
      </c>
    </row>
    <row r="209">
      <c r="A209" s="3" t="inlineStr">
        <is>
          <t>1.1.42</t>
        </is>
      </c>
      <c r="B209" s="3" t="inlineStr">
        <is>
          <t>Īpašiem medicīniskiem nolūkiem paredzēta šķidrā pārtika bērniem ar ķermeņa masu līdz 9 kg  - caur zondi ievadāms enterālās barošanas produkts.Izmantoj</t>
        </is>
      </c>
      <c r="C209" s="3" t="n">
        <v>2</v>
      </c>
      <c r="D209" s="3" t="inlineStr">
        <is>
          <t>Isosource Standard 1000 ml</t>
        </is>
      </c>
      <c r="E209" s="5" t="inlineStr">
        <is>
          <t>NON_COMPLIANT</t>
        </is>
      </c>
      <c r="F209" s="3" t="n">
        <v>0.8</v>
      </c>
      <c r="G209" s="3" t="n">
        <v>4</v>
      </c>
      <c r="H209" s="3" t="n">
        <v>1</v>
      </c>
      <c r="I209" s="3" t="n">
        <v>0</v>
      </c>
      <c r="J209" s="3" t="inlineStr">
        <is>
          <t>volume: 1000.0 ml vs = 200.0 ml</t>
        </is>
      </c>
      <c r="K209" s="3" t="inlineStr"/>
      <c r="L209" s="3" t="inlineStr">
        <is>
          <t>FAIL volume: 1000.0 ml != 200.0 ml</t>
        </is>
      </c>
    </row>
    <row r="210">
      <c r="A210" s="3" t="inlineStr">
        <is>
          <t>1.1.42</t>
        </is>
      </c>
      <c r="B210" s="3" t="inlineStr">
        <is>
          <t>Īpašiem medicīniskiem nolūkiem paredzēta šķidrā pārtika bērniem ar ķermeņa masu līdz 9 kg  - caur zondi ievadāms enterālās barošanas produkts.Izmantoj</t>
        </is>
      </c>
      <c r="C210" s="3" t="n">
        <v>3</v>
      </c>
      <c r="D210" s="3" t="inlineStr">
        <is>
          <t>Isosource Junior 500 ml</t>
        </is>
      </c>
      <c r="E210" s="5" t="inlineStr">
        <is>
          <t>NON_COMPLIANT</t>
        </is>
      </c>
      <c r="F210" s="3" t="n">
        <v>0.8</v>
      </c>
      <c r="G210" s="3" t="n">
        <v>4</v>
      </c>
      <c r="H210" s="3" t="n">
        <v>1</v>
      </c>
      <c r="I210" s="3" t="n">
        <v>0</v>
      </c>
      <c r="J210" s="3" t="inlineStr">
        <is>
          <t>volume: 500.0 ml vs = 200.0 ml</t>
        </is>
      </c>
      <c r="K210" s="3" t="inlineStr"/>
      <c r="L210" s="3" t="inlineStr">
        <is>
          <t>FAIL volume: 500.0 ml != 200.0 ml</t>
        </is>
      </c>
    </row>
    <row r="211">
      <c r="A211" s="3" t="inlineStr">
        <is>
          <t>1.1.42</t>
        </is>
      </c>
      <c r="B211" s="3" t="inlineStr">
        <is>
          <t>Īpašiem medicīniskiem nolūkiem paredzēta šķidrā pārtika bērniem ar ķermeņa masu līdz 9 kg  - caur zondi ievadāms enterālās barošanas produkts.Izmantoj</t>
        </is>
      </c>
      <c r="C211" s="3" t="n">
        <v>4</v>
      </c>
      <c r="D211" s="3" t="inlineStr">
        <is>
          <t>Peptamen 500 ml</t>
        </is>
      </c>
      <c r="E211" s="5" t="inlineStr">
        <is>
          <t>NON_COMPLIANT</t>
        </is>
      </c>
      <c r="F211" s="3" t="n">
        <v>0.8</v>
      </c>
      <c r="G211" s="3" t="n">
        <v>4</v>
      </c>
      <c r="H211" s="3" t="n">
        <v>1</v>
      </c>
      <c r="I211" s="3" t="n">
        <v>0</v>
      </c>
      <c r="J211" s="3" t="inlineStr">
        <is>
          <t>volume: 500.0 ml vs = 200.0 ml</t>
        </is>
      </c>
      <c r="K211" s="3" t="inlineStr"/>
      <c r="L211" s="3" t="inlineStr">
        <is>
          <t>FAIL volume: 500.0 ml != 200.0 ml</t>
        </is>
      </c>
    </row>
    <row r="212">
      <c r="A212" s="3" t="inlineStr">
        <is>
          <t>1.1.42</t>
        </is>
      </c>
      <c r="B212" s="3" t="inlineStr">
        <is>
          <t>Īpašiem medicīniskiem nolūkiem paredzēta šķidrā pārtika bērniem ar ķermeņa masu līdz 9 kg  - caur zondi ievadāms enterālās barošanas produkts.Izmantoj</t>
        </is>
      </c>
      <c r="C212" s="3" t="n">
        <v>5</v>
      </c>
      <c r="D212" s="3" t="inlineStr">
        <is>
          <t>Peptamen Junior 500 ml</t>
        </is>
      </c>
      <c r="E212" s="5" t="inlineStr">
        <is>
          <t>NON_COMPLIANT</t>
        </is>
      </c>
      <c r="F212" s="3" t="n">
        <v>0.8</v>
      </c>
      <c r="G212" s="3" t="n">
        <v>4</v>
      </c>
      <c r="H212" s="3" t="n">
        <v>1</v>
      </c>
      <c r="I212" s="3" t="n">
        <v>0</v>
      </c>
      <c r="J212" s="3" t="inlineStr">
        <is>
          <t>volume: 500.0 ml vs = 200.0 ml</t>
        </is>
      </c>
      <c r="K212" s="3" t="inlineStr"/>
      <c r="L212" s="3" t="inlineStr">
        <is>
          <t>FAIL volume: 500.0 ml != 200.0 ml</t>
        </is>
      </c>
    </row>
    <row r="213">
      <c r="A213" s="3" t="inlineStr">
        <is>
          <t>1.1.43</t>
        </is>
      </c>
      <c r="B213" s="3" t="inlineStr">
        <is>
          <t>Īpašiem medicīniskiem nolūkiem paredzēta šķidrā pārtika bērniem ar ķermeņa masu no 8 kg līdz 20kg  - caur zondi ievadāms enterālās barošanas produkts.</t>
        </is>
      </c>
      <c r="C213" s="3" t="n">
        <v>1</v>
      </c>
      <c r="D213" s="3" t="inlineStr">
        <is>
          <t>Isosource Junior 500 ml</t>
        </is>
      </c>
      <c r="E213" s="5" t="inlineStr">
        <is>
          <t>NON_COMPLIANT</t>
        </is>
      </c>
      <c r="F213" s="3" t="n">
        <v>0.833</v>
      </c>
      <c r="G213" s="3" t="n">
        <v>5</v>
      </c>
      <c r="H213" s="3" t="n">
        <v>1</v>
      </c>
      <c r="I213" s="3" t="n">
        <v>0</v>
      </c>
      <c r="J213" s="3" t="inlineStr">
        <is>
          <t>volume: 500.0 ml vs = 200.0 ml</t>
        </is>
      </c>
      <c r="K213" s="3" t="inlineStr"/>
      <c r="L213" s="3" t="inlineStr">
        <is>
          <t>FAIL volume: 500.0 ml != 200.0 ml</t>
        </is>
      </c>
    </row>
    <row r="214">
      <c r="A214" s="3" t="inlineStr">
        <is>
          <t>1.1.43</t>
        </is>
      </c>
      <c r="B214" s="3" t="inlineStr">
        <is>
          <t>Īpašiem medicīniskiem nolūkiem paredzēta šķidrā pārtika bērniem ar ķermeņa masu no 8 kg līdz 20kg  - caur zondi ievadāms enterālās barošanas produkts.</t>
        </is>
      </c>
      <c r="C214" s="3" t="n">
        <v>2</v>
      </c>
      <c r="D214" s="3" t="inlineStr">
        <is>
          <t>Isosource Standard 500 ml</t>
        </is>
      </c>
      <c r="E214" s="5" t="inlineStr">
        <is>
          <t>NON_COMPLIANT</t>
        </is>
      </c>
      <c r="F214" s="3" t="n">
        <v>0.667</v>
      </c>
      <c r="G214" s="3" t="n">
        <v>4</v>
      </c>
      <c r="H214" s="3" t="n">
        <v>2</v>
      </c>
      <c r="I214" s="3" t="n">
        <v>0</v>
      </c>
      <c r="J214" s="3" t="inlineStr">
        <is>
          <t>osmolarity: 234.0 mOsm/l vs &lt;= 200.0 mOsm/l; volume: 500.0 ml vs = 200.0 ml</t>
        </is>
      </c>
      <c r="K214" s="3" t="inlineStr"/>
      <c r="L214" s="3" t="inlineStr">
        <is>
          <t>FAIL osmolarity: 234.0 does not satisfy &lt;= 200.0; FAIL volume: 500.0 ml != 200.0 ml</t>
        </is>
      </c>
    </row>
    <row r="215">
      <c r="A215" s="3" t="inlineStr">
        <is>
          <t>1.1.43</t>
        </is>
      </c>
      <c r="B215" s="3" t="inlineStr">
        <is>
          <t>Īpašiem medicīniskiem nolūkiem paredzēta šķidrā pārtika bērniem ar ķermeņa masu no 8 kg līdz 20kg  - caur zondi ievadāms enterālās barošanas produkts.</t>
        </is>
      </c>
      <c r="C215" s="3" t="n">
        <v>3</v>
      </c>
      <c r="D215" s="3" t="inlineStr">
        <is>
          <t>Isosource Standard 1000 ml</t>
        </is>
      </c>
      <c r="E215" s="5" t="inlineStr">
        <is>
          <t>NON_COMPLIANT</t>
        </is>
      </c>
      <c r="F215" s="3" t="n">
        <v>0.667</v>
      </c>
      <c r="G215" s="3" t="n">
        <v>4</v>
      </c>
      <c r="H215" s="3" t="n">
        <v>2</v>
      </c>
      <c r="I215" s="3" t="n">
        <v>0</v>
      </c>
      <c r="J215" s="3" t="inlineStr">
        <is>
          <t>osmolarity: 234.0 mOsm/l vs &lt;= 200.0 mOsm/l; volume: 1000.0 ml vs = 200.0 ml</t>
        </is>
      </c>
      <c r="K215" s="3" t="inlineStr"/>
      <c r="L215" s="3" t="inlineStr">
        <is>
          <t>FAIL osmolarity: 234.0 does not satisfy &lt;= 200.0; FAIL volume: 1000.0 ml != 200.0 ml</t>
        </is>
      </c>
    </row>
    <row r="216">
      <c r="A216" s="3" t="inlineStr">
        <is>
          <t>1.1.43</t>
        </is>
      </c>
      <c r="B216" s="3" t="inlineStr">
        <is>
          <t>Īpašiem medicīniskiem nolūkiem paredzēta šķidrā pārtika bērniem ar ķermeņa masu no 8 kg līdz 20kg  - caur zondi ievadāms enterālās barošanas produkts.</t>
        </is>
      </c>
      <c r="C216" s="3" t="n">
        <v>4</v>
      </c>
      <c r="D216" s="3" t="inlineStr">
        <is>
          <t>Peptamen 500 ml</t>
        </is>
      </c>
      <c r="E216" s="5" t="inlineStr">
        <is>
          <t>NON_COMPLIANT</t>
        </is>
      </c>
      <c r="F216" s="3" t="n">
        <v>0.667</v>
      </c>
      <c r="G216" s="3" t="n">
        <v>4</v>
      </c>
      <c r="H216" s="3" t="n">
        <v>2</v>
      </c>
      <c r="I216" s="3" t="n">
        <v>0</v>
      </c>
      <c r="J216" s="3" t="inlineStr">
        <is>
          <t>osmolarity: 270.0 mOsm/l vs &lt;= 200.0 mOsm/l; volume: 500.0 ml vs = 200.0 ml</t>
        </is>
      </c>
      <c r="K216" s="3" t="inlineStr"/>
      <c r="L216" s="3" t="inlineStr">
        <is>
          <t>FAIL osmolarity: 270.0 does not satisfy &lt;= 200.0; FAIL volume: 500.0 ml != 200.0 ml</t>
        </is>
      </c>
    </row>
    <row r="217">
      <c r="A217" s="3" t="inlineStr">
        <is>
          <t>1.1.43</t>
        </is>
      </c>
      <c r="B217" s="3" t="inlineStr">
        <is>
          <t>Īpašiem medicīniskiem nolūkiem paredzēta šķidrā pārtika bērniem ar ķermeņa masu no 8 kg līdz 20kg  - caur zondi ievadāms enterālās barošanas produkts.</t>
        </is>
      </c>
      <c r="C217" s="3" t="n">
        <v>5</v>
      </c>
      <c r="D217" s="3" t="inlineStr">
        <is>
          <t>Peptamen Junior 500 ml</t>
        </is>
      </c>
      <c r="E217" s="5" t="inlineStr">
        <is>
          <t>NON_COMPLIANT</t>
        </is>
      </c>
      <c r="F217" s="3" t="n">
        <v>0.667</v>
      </c>
      <c r="G217" s="3" t="n">
        <v>4</v>
      </c>
      <c r="H217" s="3" t="n">
        <v>2</v>
      </c>
      <c r="I217" s="3" t="n">
        <v>0</v>
      </c>
      <c r="J217" s="3" t="inlineStr">
        <is>
          <t>osmolarity: 220.0 mOsm/l vs &lt;= 200.0 mOsm/l; volume: 500.0 ml vs = 200.0 ml</t>
        </is>
      </c>
      <c r="K217" s="3" t="inlineStr"/>
      <c r="L217" s="3" t="inlineStr">
        <is>
          <t>FAIL osmolarity: 220.0 does not satisfy &lt;= 200.0; FAIL volume: 500.0 ml != 200.0 ml</t>
        </is>
      </c>
    </row>
    <row r="218">
      <c r="A218" s="3" t="inlineStr">
        <is>
          <t>1.1.44</t>
        </is>
      </c>
      <c r="B218" s="3" t="inlineStr">
        <is>
          <t>Īpašiem medicīniskiem nolūkiem paredzēta šķidrā pārtika bērniem ar ķermeņa masu no 8 kg līdz 20kg  - caur zondi ievadāms enterālās barošanas produkts.</t>
        </is>
      </c>
      <c r="C218" s="3" t="n">
        <v>1</v>
      </c>
      <c r="D218" s="3" t="inlineStr">
        <is>
          <t>Isosource Standard 500 ml</t>
        </is>
      </c>
      <c r="E218" s="6" t="inlineStr">
        <is>
          <t>COMPLIANT</t>
        </is>
      </c>
      <c r="F218" s="3" t="n">
        <v>1</v>
      </c>
      <c r="G218" s="3" t="n">
        <v>6</v>
      </c>
      <c r="H218" s="3" t="n">
        <v>0</v>
      </c>
      <c r="I218" s="3" t="n">
        <v>0</v>
      </c>
      <c r="J218" s="3" t="inlineStr"/>
      <c r="K218" s="3" t="inlineStr"/>
      <c r="L218" s="3" t="inlineStr">
        <is>
          <t>All checked criteria passed</t>
        </is>
      </c>
    </row>
    <row r="219">
      <c r="A219" s="3" t="inlineStr">
        <is>
          <t>1.1.44</t>
        </is>
      </c>
      <c r="B219" s="3" t="inlineStr">
        <is>
          <t>Īpašiem medicīniskiem nolūkiem paredzēta šķidrā pārtika bērniem ar ķermeņa masu no 8 kg līdz 20kg  - caur zondi ievadāms enterālās barošanas produkts.</t>
        </is>
      </c>
      <c r="C219" s="3" t="n">
        <v>2</v>
      </c>
      <c r="D219" s="3" t="inlineStr">
        <is>
          <t>Isosource Junior 500 ml</t>
        </is>
      </c>
      <c r="E219" s="6" t="inlineStr">
        <is>
          <t>COMPLIANT</t>
        </is>
      </c>
      <c r="F219" s="3" t="n">
        <v>1</v>
      </c>
      <c r="G219" s="3" t="n">
        <v>6</v>
      </c>
      <c r="H219" s="3" t="n">
        <v>0</v>
      </c>
      <c r="I219" s="3" t="n">
        <v>0</v>
      </c>
      <c r="J219" s="3" t="inlineStr"/>
      <c r="K219" s="3" t="inlineStr"/>
      <c r="L219" s="3" t="inlineStr">
        <is>
          <t>All checked criteria passed</t>
        </is>
      </c>
    </row>
    <row r="220">
      <c r="A220" s="3" t="inlineStr">
        <is>
          <t>1.1.44</t>
        </is>
      </c>
      <c r="B220" s="3" t="inlineStr">
        <is>
          <t>Īpašiem medicīniskiem nolūkiem paredzēta šķidrā pārtika bērniem ar ķermeņa masu no 8 kg līdz 20kg  - caur zondi ievadāms enterālās barošanas produkts.</t>
        </is>
      </c>
      <c r="C220" s="3" t="n">
        <v>3</v>
      </c>
      <c r="D220" s="3" t="inlineStr">
        <is>
          <t>Peptamen 500 ml</t>
        </is>
      </c>
      <c r="E220" s="6" t="inlineStr">
        <is>
          <t>COMPLIANT</t>
        </is>
      </c>
      <c r="F220" s="3" t="n">
        <v>1</v>
      </c>
      <c r="G220" s="3" t="n">
        <v>6</v>
      </c>
      <c r="H220" s="3" t="n">
        <v>0</v>
      </c>
      <c r="I220" s="3" t="n">
        <v>0</v>
      </c>
      <c r="J220" s="3" t="inlineStr"/>
      <c r="K220" s="3" t="inlineStr"/>
      <c r="L220" s="3" t="inlineStr">
        <is>
          <t>All checked criteria passed</t>
        </is>
      </c>
    </row>
    <row r="221">
      <c r="A221" s="3" t="inlineStr">
        <is>
          <t>1.1.44</t>
        </is>
      </c>
      <c r="B221" s="3" t="inlineStr">
        <is>
          <t>Īpašiem medicīniskiem nolūkiem paredzēta šķidrā pārtika bērniem ar ķermeņa masu no 8 kg līdz 20kg  - caur zondi ievadāms enterālās barošanas produkts.</t>
        </is>
      </c>
      <c r="C221" s="3" t="n">
        <v>4</v>
      </c>
      <c r="D221" s="3" t="inlineStr">
        <is>
          <t>Peptamen Junior 500 ml</t>
        </is>
      </c>
      <c r="E221" s="6" t="inlineStr">
        <is>
          <t>COMPLIANT</t>
        </is>
      </c>
      <c r="F221" s="3" t="n">
        <v>1</v>
      </c>
      <c r="G221" s="3" t="n">
        <v>6</v>
      </c>
      <c r="H221" s="3" t="n">
        <v>0</v>
      </c>
      <c r="I221" s="3" t="n">
        <v>0</v>
      </c>
      <c r="J221" s="3" t="inlineStr"/>
      <c r="K221" s="3" t="inlineStr"/>
      <c r="L221" s="3" t="inlineStr">
        <is>
          <t>All checked criteria passed</t>
        </is>
      </c>
    </row>
    <row r="222">
      <c r="A222" s="3" t="inlineStr">
        <is>
          <t>1.1.44</t>
        </is>
      </c>
      <c r="B222" s="3" t="inlineStr">
        <is>
          <t>Īpašiem medicīniskiem nolūkiem paredzēta šķidrā pārtika bērniem ar ķermeņa masu no 8 kg līdz 20kg  - caur zondi ievadāms enterālās barošanas produkts.</t>
        </is>
      </c>
      <c r="C222" s="3" t="n">
        <v>5</v>
      </c>
      <c r="D222" s="3" t="inlineStr">
        <is>
          <t>Peptamen Intense 500 ml</t>
        </is>
      </c>
      <c r="E222" s="6" t="inlineStr">
        <is>
          <t>COMPLIANT</t>
        </is>
      </c>
      <c r="F222" s="3" t="n">
        <v>1</v>
      </c>
      <c r="G222" s="3" t="n">
        <v>6</v>
      </c>
      <c r="H222" s="3" t="n">
        <v>0</v>
      </c>
      <c r="I222" s="3" t="n">
        <v>0</v>
      </c>
      <c r="J222" s="3" t="inlineStr"/>
      <c r="K222" s="3" t="inlineStr"/>
      <c r="L222" s="3" t="inlineStr">
        <is>
          <t>All checked criteria passed</t>
        </is>
      </c>
    </row>
    <row r="223">
      <c r="A223" s="3" t="inlineStr">
        <is>
          <t>1.1.45</t>
        </is>
      </c>
      <c r="B223" s="3" t="inlineStr">
        <is>
          <t>Īpašiem medicīniskiem nolūkiem paredzēta šķidrā pārtika bērniem ar ķermeņa masu no 8 kg līdz 20kg  - caur zondi ievadāms enterālās barošanas produkts.</t>
        </is>
      </c>
      <c r="C223" s="3" t="n">
        <v>1</v>
      </c>
      <c r="D223" s="3" t="inlineStr">
        <is>
          <t>Isosource Junior 500 ml</t>
        </is>
      </c>
      <c r="E223" s="5" t="inlineStr">
        <is>
          <t>NON_COMPLIANT</t>
        </is>
      </c>
      <c r="F223" s="3" t="n">
        <v>0.833</v>
      </c>
      <c r="G223" s="3" t="n">
        <v>5</v>
      </c>
      <c r="H223" s="3" t="n">
        <v>1</v>
      </c>
      <c r="I223" s="3" t="n">
        <v>0</v>
      </c>
      <c r="J223" s="3" t="inlineStr">
        <is>
          <t>fiber: 0.0 g/100ml vs &gt;= 0.8 g/100ml</t>
        </is>
      </c>
      <c r="K223" s="3" t="inlineStr"/>
      <c r="L223" s="3" t="inlineStr">
        <is>
          <t>FAIL fiber: 0.0 does not satisfy &gt;= 0.8</t>
        </is>
      </c>
    </row>
    <row r="224">
      <c r="A224" s="3" t="inlineStr">
        <is>
          <t>1.1.45</t>
        </is>
      </c>
      <c r="B224" s="3" t="inlineStr">
        <is>
          <t>Īpašiem medicīniskiem nolūkiem paredzēta šķidrā pārtika bērniem ar ķermeņa masu no 8 kg līdz 20kg  - caur zondi ievadāms enterālās barošanas produkts.</t>
        </is>
      </c>
      <c r="C224" s="3" t="n">
        <v>2</v>
      </c>
      <c r="D224" s="3" t="inlineStr">
        <is>
          <t>Isosource Standard Fibre 500 ml</t>
        </is>
      </c>
      <c r="E224" s="5" t="inlineStr">
        <is>
          <t>NON_COMPLIANT</t>
        </is>
      </c>
      <c r="F224" s="3" t="n">
        <v>0.667</v>
      </c>
      <c r="G224" s="3" t="n">
        <v>4</v>
      </c>
      <c r="H224" s="3" t="n">
        <v>2</v>
      </c>
      <c r="I224" s="3" t="n">
        <v>0</v>
      </c>
      <c r="J224" s="3" t="inlineStr">
        <is>
          <t>energy: 103.0 kcal/100ml vs 100.0-101.0 kcal/100ml; osmolarity: 249.0 mOsm/l vs &lt;= 205.0 mOsm/l</t>
        </is>
      </c>
      <c r="K224" s="3" t="inlineStr"/>
      <c r="L224" s="3" t="inlineStr">
        <is>
          <t>FAIL energy: 103.0 outside range 100.0-101.0; FAIL osmolarity: 249.0 does not satisfy &lt;= 205.0</t>
        </is>
      </c>
    </row>
    <row r="225">
      <c r="A225" s="3" t="inlineStr">
        <is>
          <t>1.1.45</t>
        </is>
      </c>
      <c r="B225" s="3" t="inlineStr">
        <is>
          <t>Īpašiem medicīniskiem nolūkiem paredzēta šķidrā pārtika bērniem ar ķermeņa masu no 8 kg līdz 20kg  - caur zondi ievadāms enterālās barošanas produkts.</t>
        </is>
      </c>
      <c r="C225" s="3" t="n">
        <v>3</v>
      </c>
      <c r="D225" s="3" t="inlineStr">
        <is>
          <t>Isosource Energy Fibre 500 ml</t>
        </is>
      </c>
      <c r="E225" s="5" t="inlineStr">
        <is>
          <t>NON_COMPLIANT</t>
        </is>
      </c>
      <c r="F225" s="3" t="n">
        <v>0.667</v>
      </c>
      <c r="G225" s="3" t="n">
        <v>4</v>
      </c>
      <c r="H225" s="3" t="n">
        <v>2</v>
      </c>
      <c r="I225" s="3" t="n">
        <v>0</v>
      </c>
      <c r="J225" s="3" t="inlineStr">
        <is>
          <t>energy: 160.0 kcal/100ml vs 100.0-101.0 kcal/100ml; osmolarity: 315.0 mOsm/l vs &lt;= 205.0 mOsm/l</t>
        </is>
      </c>
      <c r="K225" s="3" t="inlineStr"/>
      <c r="L225" s="3" t="inlineStr">
        <is>
          <t>FAIL energy: 160.0 outside range 100.0-101.0; FAIL osmolarity: 315.0 does not satisfy &lt;= 205.0</t>
        </is>
      </c>
    </row>
    <row r="226">
      <c r="A226" s="3" t="inlineStr">
        <is>
          <t>1.1.45</t>
        </is>
      </c>
      <c r="B226" s="3" t="inlineStr">
        <is>
          <t>Īpašiem medicīniskiem nolūkiem paredzēta šķidrā pārtika bērniem ar ķermeņa masu no 8 kg līdz 20kg  - caur zondi ievadāms enterālās barošanas produkts.</t>
        </is>
      </c>
      <c r="C226" s="3" t="n">
        <v>4</v>
      </c>
      <c r="D226" s="3" t="inlineStr">
        <is>
          <t>Isosource 2.0 Protein Fibre 500 ml</t>
        </is>
      </c>
      <c r="E226" s="5" t="inlineStr">
        <is>
          <t>NON_COMPLIANT</t>
        </is>
      </c>
      <c r="F226" s="3" t="n">
        <v>0.667</v>
      </c>
      <c r="G226" s="3" t="n">
        <v>4</v>
      </c>
      <c r="H226" s="3" t="n">
        <v>2</v>
      </c>
      <c r="I226" s="3" t="n">
        <v>0</v>
      </c>
      <c r="J226" s="3" t="inlineStr">
        <is>
          <t>energy: 200.0 kcal/100ml vs 100.0-101.0 kcal/100ml; osmolarity: 397.0 mOsm/l vs &lt;= 205.0 mOsm/l</t>
        </is>
      </c>
      <c r="K226" s="3" t="inlineStr"/>
      <c r="L226" s="3" t="inlineStr">
        <is>
          <t>FAIL energy: 200.0 outside range 100.0-101.0; FAIL osmolarity: 397.0 does not satisfy &lt;= 205.0</t>
        </is>
      </c>
    </row>
    <row r="227">
      <c r="A227" s="3" t="inlineStr">
        <is>
          <t>1.1.45</t>
        </is>
      </c>
      <c r="B227" s="3" t="inlineStr">
        <is>
          <t>Īpašiem medicīniskiem nolūkiem paredzēta šķidrā pārtika bērniem ar ķermeņa masu no 8 kg līdz 20kg  - caur zondi ievadāms enterālās barošanas produkts.</t>
        </is>
      </c>
      <c r="C227" s="3" t="n">
        <v>5</v>
      </c>
      <c r="D227" s="3" t="inlineStr">
        <is>
          <t>Peptamen 500 ml</t>
        </is>
      </c>
      <c r="E227" s="5" t="inlineStr">
        <is>
          <t>NON_COMPLIANT</t>
        </is>
      </c>
      <c r="F227" s="3" t="n">
        <v>0.667</v>
      </c>
      <c r="G227" s="3" t="n">
        <v>4</v>
      </c>
      <c r="H227" s="3" t="n">
        <v>2</v>
      </c>
      <c r="I227" s="3" t="n">
        <v>0</v>
      </c>
      <c r="J227" s="3" t="inlineStr">
        <is>
          <t>osmolarity: 270.0 mOsm/l vs &lt;= 205.0 mOsm/l; fiber: 0.0 g/100ml vs &gt;= 0.8 g/100ml</t>
        </is>
      </c>
      <c r="K227" s="3" t="inlineStr"/>
      <c r="L227" s="3" t="inlineStr">
        <is>
          <t>FAIL osmolarity: 270.0 does not satisfy &lt;= 205.0; FAIL fiber: 0.0 does not satisfy &gt;= 0.8</t>
        </is>
      </c>
    </row>
    <row r="228">
      <c r="A228" s="3" t="inlineStr">
        <is>
          <t>1.1.46</t>
        </is>
      </c>
      <c r="B228" s="3" t="inlineStr">
        <is>
          <t>Īpašiem medicīniskiem nolūkiem paredzēta šķidrā pārtika bērniem ar ķermeņa masu no 8 kg līdz 20kg  - caur zondi ievadāms enterālās barošanas produkts.</t>
        </is>
      </c>
      <c r="C228" s="3" t="n">
        <v>1</v>
      </c>
      <c r="D228" s="3" t="inlineStr">
        <is>
          <t>Isosource Energy Fibre 500 ml</t>
        </is>
      </c>
      <c r="E228" s="6" t="inlineStr">
        <is>
          <t>COMPLIANT</t>
        </is>
      </c>
      <c r="F228" s="3" t="n">
        <v>1</v>
      </c>
      <c r="G228" s="3" t="n">
        <v>6</v>
      </c>
      <c r="H228" s="3" t="n">
        <v>0</v>
      </c>
      <c r="I228" s="3" t="n">
        <v>0</v>
      </c>
      <c r="J228" s="3" t="inlineStr"/>
      <c r="K228" s="3" t="inlineStr"/>
      <c r="L228" s="3" t="inlineStr">
        <is>
          <t>All checked criteria passed</t>
        </is>
      </c>
    </row>
    <row r="229">
      <c r="A229" s="3" t="inlineStr">
        <is>
          <t>1.1.46</t>
        </is>
      </c>
      <c r="B229" s="3" t="inlineStr">
        <is>
          <t>Īpašiem medicīniskiem nolūkiem paredzēta šķidrā pārtika bērniem ar ķermeņa masu no 8 kg līdz 20kg  - caur zondi ievadāms enterālās barošanas produkts.</t>
        </is>
      </c>
      <c r="C229" s="3" t="n">
        <v>2</v>
      </c>
      <c r="D229" s="3" t="inlineStr">
        <is>
          <t>Isosource Standard Fibre 500 ml</t>
        </is>
      </c>
      <c r="E229" s="5" t="inlineStr">
        <is>
          <t>NON_COMPLIANT</t>
        </is>
      </c>
      <c r="F229" s="3" t="n">
        <v>0.833</v>
      </c>
      <c r="G229" s="3" t="n">
        <v>5</v>
      </c>
      <c r="H229" s="3" t="n">
        <v>1</v>
      </c>
      <c r="I229" s="3" t="n">
        <v>0</v>
      </c>
      <c r="J229" s="3" t="inlineStr">
        <is>
          <t>energy: 103.0 kcal/100ml vs = 150.0 kcal/100ml</t>
        </is>
      </c>
      <c r="K229" s="3" t="inlineStr"/>
      <c r="L229" s="3" t="inlineStr">
        <is>
          <t>FAIL energy: 103.0 does not satisfy = 150.0</t>
        </is>
      </c>
    </row>
    <row r="230">
      <c r="A230" s="3" t="inlineStr">
        <is>
          <t>1.1.46</t>
        </is>
      </c>
      <c r="B230" s="3" t="inlineStr">
        <is>
          <t>Īpašiem medicīniskiem nolūkiem paredzēta šķidrā pārtika bērniem ar ķermeņa masu no 8 kg līdz 20kg  - caur zondi ievadāms enterālās barošanas produkts.</t>
        </is>
      </c>
      <c r="C230" s="3" t="n">
        <v>3</v>
      </c>
      <c r="D230" s="3" t="inlineStr">
        <is>
          <t>Isosource Energy 500 ml</t>
        </is>
      </c>
      <c r="E230" s="5" t="inlineStr">
        <is>
          <t>NON_COMPLIANT</t>
        </is>
      </c>
      <c r="F230" s="3" t="n">
        <v>0.833</v>
      </c>
      <c r="G230" s="3" t="n">
        <v>5</v>
      </c>
      <c r="H230" s="3" t="n">
        <v>1</v>
      </c>
      <c r="I230" s="3" t="n">
        <v>0</v>
      </c>
      <c r="J230" s="3" t="inlineStr">
        <is>
          <t>fiber: 0.0 g/100ml vs &gt;= 0.8 g/100ml</t>
        </is>
      </c>
      <c r="K230" s="3" t="inlineStr"/>
      <c r="L230" s="3" t="inlineStr">
        <is>
          <t>FAIL fiber: 0.0 does not satisfy &gt;= 0.8</t>
        </is>
      </c>
    </row>
    <row r="231">
      <c r="A231" s="3" t="inlineStr">
        <is>
          <t>1.1.46</t>
        </is>
      </c>
      <c r="B231" s="3" t="inlineStr">
        <is>
          <t>Īpašiem medicīniskiem nolūkiem paredzēta šķidrā pārtika bērniem ar ķermeņa masu no 8 kg līdz 20kg  - caur zondi ievadāms enterālās barošanas produkts.</t>
        </is>
      </c>
      <c r="C231" s="3" t="n">
        <v>4</v>
      </c>
      <c r="D231" s="3" t="inlineStr">
        <is>
          <t>Novasource GI Advance 500 ml</t>
        </is>
      </c>
      <c r="E231" s="5" t="inlineStr">
        <is>
          <t>NON_COMPLIANT</t>
        </is>
      </c>
      <c r="F231" s="3" t="n">
        <v>0.833</v>
      </c>
      <c r="G231" s="3" t="n">
        <v>5</v>
      </c>
      <c r="H231" s="3" t="n">
        <v>1</v>
      </c>
      <c r="I231" s="3" t="n">
        <v>0</v>
      </c>
      <c r="J231" s="3" t="inlineStr">
        <is>
          <t>osmolarity: 335.0 mOsm/l vs &lt;= 315.0 mOsm/l</t>
        </is>
      </c>
      <c r="K231" s="3" t="inlineStr"/>
      <c r="L231" s="3" t="inlineStr">
        <is>
          <t>FAIL osmolarity: 335.0 does not satisfy &lt;= 315.0</t>
        </is>
      </c>
    </row>
    <row r="232">
      <c r="A232" s="3" t="inlineStr">
        <is>
          <t>1.1.46</t>
        </is>
      </c>
      <c r="B232" s="3" t="inlineStr">
        <is>
          <t>Īpašiem medicīniskiem nolūkiem paredzēta šķidrā pārtika bērniem ar ķermeņa masu no 8 kg līdz 20kg  - caur zondi ievadāms enterālās barošanas produkts.</t>
        </is>
      </c>
      <c r="C232" s="3" t="n">
        <v>5</v>
      </c>
      <c r="D232" s="3" t="inlineStr">
        <is>
          <t>Isosource Standard 500 ml</t>
        </is>
      </c>
      <c r="E232" s="5" t="inlineStr">
        <is>
          <t>NON_COMPLIANT</t>
        </is>
      </c>
      <c r="F232" s="3" t="n">
        <v>0.667</v>
      </c>
      <c r="G232" s="3" t="n">
        <v>4</v>
      </c>
      <c r="H232" s="3" t="n">
        <v>2</v>
      </c>
      <c r="I232" s="3" t="n">
        <v>0</v>
      </c>
      <c r="J232" s="3" t="inlineStr">
        <is>
          <t>energy: 103.0 kcal/100ml vs = 150.0 kcal/100ml; fiber: 0.0 g/100ml vs &gt;= 0.8 g/100ml</t>
        </is>
      </c>
      <c r="K232" s="3" t="inlineStr"/>
      <c r="L232" s="3" t="inlineStr">
        <is>
          <t>FAIL energy: 103.0 does not satisfy = 150.0; FAIL fiber: 0.0 does not satisfy &gt;= 0.8</t>
        </is>
      </c>
    </row>
    <row r="233">
      <c r="A233" s="3" t="inlineStr">
        <is>
          <t>1.1.47</t>
        </is>
      </c>
      <c r="B233" s="3" t="inlineStr">
        <is>
          <t>Īpašiem medicīniskiem nolūkiem paredzēta šķidrā pārtika bērniem ar ķermeņa masu no 21 kg līdz 45kg  - caur zondi ievadāms enterālās barošanas produkts</t>
        </is>
      </c>
      <c r="C233" s="3" t="n">
        <v>1</v>
      </c>
      <c r="D233" s="3" t="inlineStr">
        <is>
          <t>Isosource Junior 500 ml</t>
        </is>
      </c>
      <c r="E233" s="5" t="inlineStr">
        <is>
          <t>NON_COMPLIANT</t>
        </is>
      </c>
      <c r="F233" s="3" t="n">
        <v>0.833</v>
      </c>
      <c r="G233" s="3" t="n">
        <v>5</v>
      </c>
      <c r="H233" s="3" t="n">
        <v>1</v>
      </c>
      <c r="I233" s="3" t="n">
        <v>0</v>
      </c>
      <c r="J233" s="3" t="inlineStr">
        <is>
          <t>fiber: 0.0 g/100ml vs &gt;= 1.1 g/100ml</t>
        </is>
      </c>
      <c r="K233" s="3" t="inlineStr"/>
      <c r="L233" s="3" t="inlineStr">
        <is>
          <t>FAIL fiber: 0.0 does not satisfy &gt;= 1.1</t>
        </is>
      </c>
    </row>
    <row r="234">
      <c r="A234" s="3" t="inlineStr">
        <is>
          <t>1.1.47</t>
        </is>
      </c>
      <c r="B234" s="3" t="inlineStr">
        <is>
          <t>Īpašiem medicīniskiem nolūkiem paredzēta šķidrā pārtika bērniem ar ķermeņa masu no 21 kg līdz 45kg  - caur zondi ievadāms enterālās barošanas produkts</t>
        </is>
      </c>
      <c r="C234" s="3" t="n">
        <v>2</v>
      </c>
      <c r="D234" s="3" t="inlineStr">
        <is>
          <t>Peptamen Junior 500 ml</t>
        </is>
      </c>
      <c r="E234" s="5" t="inlineStr">
        <is>
          <t>NON_COMPLIANT</t>
        </is>
      </c>
      <c r="F234" s="3" t="n">
        <v>0.833</v>
      </c>
      <c r="G234" s="3" t="n">
        <v>5</v>
      </c>
      <c r="H234" s="3" t="n">
        <v>1</v>
      </c>
      <c r="I234" s="3" t="n">
        <v>0</v>
      </c>
      <c r="J234" s="3" t="inlineStr">
        <is>
          <t>fiber: 0.0 g/100ml vs &gt;= 1.1 g/100ml</t>
        </is>
      </c>
      <c r="K234" s="3" t="inlineStr"/>
      <c r="L234" s="3" t="inlineStr">
        <is>
          <t>FAIL fiber: 0.0 does not satisfy &gt;= 1.1</t>
        </is>
      </c>
    </row>
    <row r="235">
      <c r="A235" s="3" t="inlineStr">
        <is>
          <t>1.1.47</t>
        </is>
      </c>
      <c r="B235" s="3" t="inlineStr">
        <is>
          <t>Īpašiem medicīniskiem nolūkiem paredzēta šķidrā pārtika bērniem ar ķermeņa masu no 21 kg līdz 45kg  - caur zondi ievadāms enterālās barošanas produkts</t>
        </is>
      </c>
      <c r="C235" s="3" t="n">
        <v>3</v>
      </c>
      <c r="D235" s="3" t="inlineStr">
        <is>
          <t>Isosource Standard Fibre 500 ml</t>
        </is>
      </c>
      <c r="E235" s="5" t="inlineStr">
        <is>
          <t>NON_COMPLIANT</t>
        </is>
      </c>
      <c r="F235" s="3" t="n">
        <v>0.667</v>
      </c>
      <c r="G235" s="3" t="n">
        <v>4</v>
      </c>
      <c r="H235" s="3" t="n">
        <v>2</v>
      </c>
      <c r="I235" s="3" t="n">
        <v>0</v>
      </c>
      <c r="J235" s="3" t="inlineStr">
        <is>
          <t>energy: 103.0 kcal/100ml vs 100.0-102.0 kcal/100ml; osmolarity: 249.0 mOsm/l vs &lt;= 230.0 mOsm/l</t>
        </is>
      </c>
      <c r="K235" s="3" t="inlineStr"/>
      <c r="L235" s="3" t="inlineStr">
        <is>
          <t>FAIL energy: 103.0 outside range 100.0-102.0; FAIL osmolarity: 249.0 does not satisfy &lt;= 230.0</t>
        </is>
      </c>
    </row>
    <row r="236">
      <c r="A236" s="3" t="inlineStr">
        <is>
          <t>1.1.47</t>
        </is>
      </c>
      <c r="B236" s="3" t="inlineStr">
        <is>
          <t>Īpašiem medicīniskiem nolūkiem paredzēta šķidrā pārtika bērniem ar ķermeņa masu no 21 kg līdz 45kg  - caur zondi ievadāms enterālās barošanas produkts</t>
        </is>
      </c>
      <c r="C236" s="3" t="n">
        <v>4</v>
      </c>
      <c r="D236" s="3" t="inlineStr">
        <is>
          <t>Isosource Energy Fibre 500 ml</t>
        </is>
      </c>
      <c r="E236" s="5" t="inlineStr">
        <is>
          <t>NON_COMPLIANT</t>
        </is>
      </c>
      <c r="F236" s="3" t="n">
        <v>0.667</v>
      </c>
      <c r="G236" s="3" t="n">
        <v>4</v>
      </c>
      <c r="H236" s="3" t="n">
        <v>2</v>
      </c>
      <c r="I236" s="3" t="n">
        <v>0</v>
      </c>
      <c r="J236" s="3" t="inlineStr">
        <is>
          <t>energy: 160.0 kcal/100ml vs 100.0-102.0 kcal/100ml; osmolarity: 315.0 mOsm/l vs &lt;= 230.0 mOsm/l</t>
        </is>
      </c>
      <c r="K236" s="3" t="inlineStr"/>
      <c r="L236" s="3" t="inlineStr">
        <is>
          <t>FAIL energy: 160.0 outside range 100.0-102.0; FAIL osmolarity: 315.0 does not satisfy &lt;= 230.0</t>
        </is>
      </c>
    </row>
    <row r="237">
      <c r="A237" s="3" t="inlineStr">
        <is>
          <t>1.1.47</t>
        </is>
      </c>
      <c r="B237" s="3" t="inlineStr">
        <is>
          <t>Īpašiem medicīniskiem nolūkiem paredzēta šķidrā pārtika bērniem ar ķermeņa masu no 21 kg līdz 45kg  - caur zondi ievadāms enterālās barošanas produkts</t>
        </is>
      </c>
      <c r="C237" s="3" t="n">
        <v>5</v>
      </c>
      <c r="D237" s="3" t="inlineStr">
        <is>
          <t>Isosource 2.0 Protein Fibre 500 ml</t>
        </is>
      </c>
      <c r="E237" s="5" t="inlineStr">
        <is>
          <t>NON_COMPLIANT</t>
        </is>
      </c>
      <c r="F237" s="3" t="n">
        <v>0.667</v>
      </c>
      <c r="G237" s="3" t="n">
        <v>4</v>
      </c>
      <c r="H237" s="3" t="n">
        <v>2</v>
      </c>
      <c r="I237" s="3" t="n">
        <v>0</v>
      </c>
      <c r="J237" s="3" t="inlineStr">
        <is>
          <t>energy: 200.0 kcal/100ml vs 100.0-102.0 kcal/100ml; osmolarity: 397.0 mOsm/l vs &lt;= 230.0 mOsm/l</t>
        </is>
      </c>
      <c r="K237" s="3" t="inlineStr"/>
      <c r="L237" s="3" t="inlineStr">
        <is>
          <t>FAIL energy: 200.0 outside range 100.0-102.0; FAIL osmolarity: 397.0 does not satisfy &lt;= 230.0</t>
        </is>
      </c>
    </row>
    <row r="238">
      <c r="A238" s="3" t="inlineStr">
        <is>
          <t>1.1.48</t>
        </is>
      </c>
      <c r="B238" s="3" t="inlineStr">
        <is>
          <t>Īpašiem medicīniskiem nolūkiem paredzēta pārtika. Uztura režīms pacientiem, kam nepieciešama enterāla barošana, slimību gadījumos, kas saistītas ar ne</t>
        </is>
      </c>
      <c r="C238" s="3" t="n">
        <v>1</v>
      </c>
      <c r="D238" s="3" t="inlineStr">
        <is>
          <t>Isosource Standard 500 ml</t>
        </is>
      </c>
      <c r="E238" s="7" t="inlineStr">
        <is>
          <t>UNKNOWN</t>
        </is>
      </c>
      <c r="F238" s="3" t="n">
        <v>0.6</v>
      </c>
      <c r="G238" s="3" t="n">
        <v>3</v>
      </c>
      <c r="H238" s="3" t="n">
        <v>0</v>
      </c>
      <c r="I238" s="3" t="n">
        <v>2</v>
      </c>
      <c r="J238" s="3" t="inlineStr"/>
      <c r="K238" s="3" t="inlineStr">
        <is>
          <t>package_size; nutritionally_complete</t>
        </is>
      </c>
      <c r="L238" s="3" t="inlineStr">
        <is>
          <t>UNKNOWN package_size: Product has no value for 'package_size'; UNKNOWN nutritionally_complete: Cannot determine 'nutritionally_complete' for this product</t>
        </is>
      </c>
    </row>
    <row r="239">
      <c r="A239" s="3" t="inlineStr">
        <is>
          <t>1.1.48</t>
        </is>
      </c>
      <c r="B239" s="3" t="inlineStr">
        <is>
          <t>Īpašiem medicīniskiem nolūkiem paredzēta pārtika. Uztura režīms pacientiem, kam nepieciešama enterāla barošana, slimību gadījumos, kas saistītas ar ne</t>
        </is>
      </c>
      <c r="C239" s="3" t="n">
        <v>2</v>
      </c>
      <c r="D239" s="3" t="inlineStr">
        <is>
          <t>Isosource Standard 1000 ml</t>
        </is>
      </c>
      <c r="E239" s="7" t="inlineStr">
        <is>
          <t>UNKNOWN</t>
        </is>
      </c>
      <c r="F239" s="3" t="n">
        <v>0.6</v>
      </c>
      <c r="G239" s="3" t="n">
        <v>3</v>
      </c>
      <c r="H239" s="3" t="n">
        <v>0</v>
      </c>
      <c r="I239" s="3" t="n">
        <v>2</v>
      </c>
      <c r="J239" s="3" t="inlineStr"/>
      <c r="K239" s="3" t="inlineStr">
        <is>
          <t>package_size; nutritionally_complete</t>
        </is>
      </c>
      <c r="L239" s="3" t="inlineStr">
        <is>
          <t>UNKNOWN package_size: Product has no value for 'package_size'; UNKNOWN nutritionally_complete: Cannot determine 'nutritionally_complete' for this product</t>
        </is>
      </c>
    </row>
    <row r="240">
      <c r="A240" s="3" t="inlineStr">
        <is>
          <t>1.1.48</t>
        </is>
      </c>
      <c r="B240" s="3" t="inlineStr">
        <is>
          <t>Īpašiem medicīniskiem nolūkiem paredzēta pārtika. Uztura režīms pacientiem, kam nepieciešama enterāla barošana, slimību gadījumos, kas saistītas ar ne</t>
        </is>
      </c>
      <c r="C240" s="3" t="n">
        <v>3</v>
      </c>
      <c r="D240" s="3" t="inlineStr">
        <is>
          <t>Isosource Energy 500 ml</t>
        </is>
      </c>
      <c r="E240" s="7" t="inlineStr">
        <is>
          <t>UNKNOWN</t>
        </is>
      </c>
      <c r="F240" s="3" t="n">
        <v>0.6</v>
      </c>
      <c r="G240" s="3" t="n">
        <v>3</v>
      </c>
      <c r="H240" s="3" t="n">
        <v>0</v>
      </c>
      <c r="I240" s="3" t="n">
        <v>2</v>
      </c>
      <c r="J240" s="3" t="inlineStr"/>
      <c r="K240" s="3" t="inlineStr">
        <is>
          <t>package_size; nutritionally_complete</t>
        </is>
      </c>
      <c r="L240" s="3" t="inlineStr">
        <is>
          <t>UNKNOWN package_size: Product has no value for 'package_size'; UNKNOWN nutritionally_complete: Cannot determine 'nutritionally_complete' for this product</t>
        </is>
      </c>
    </row>
    <row r="241">
      <c r="A241" s="3" t="inlineStr">
        <is>
          <t>1.1.48</t>
        </is>
      </c>
      <c r="B241" s="3" t="inlineStr">
        <is>
          <t>Īpašiem medicīniskiem nolūkiem paredzēta pārtika. Uztura režīms pacientiem, kam nepieciešama enterāla barošana, slimību gadījumos, kas saistītas ar ne</t>
        </is>
      </c>
      <c r="C241" s="3" t="n">
        <v>4</v>
      </c>
      <c r="D241" s="3" t="inlineStr">
        <is>
          <t>Isosource 2.0 Protein 500 ml</t>
        </is>
      </c>
      <c r="E241" s="7" t="inlineStr">
        <is>
          <t>UNKNOWN</t>
        </is>
      </c>
      <c r="F241" s="3" t="n">
        <v>0.6</v>
      </c>
      <c r="G241" s="3" t="n">
        <v>3</v>
      </c>
      <c r="H241" s="3" t="n">
        <v>0</v>
      </c>
      <c r="I241" s="3" t="n">
        <v>2</v>
      </c>
      <c r="J241" s="3" t="inlineStr"/>
      <c r="K241" s="3" t="inlineStr">
        <is>
          <t>package_size; nutritionally_complete</t>
        </is>
      </c>
      <c r="L241" s="3" t="inlineStr">
        <is>
          <t>UNKNOWN package_size: Product has no value for 'package_size'; UNKNOWN nutritionally_complete: Cannot determine 'nutritionally_complete' for this product</t>
        </is>
      </c>
    </row>
    <row r="242">
      <c r="A242" s="3" t="inlineStr">
        <is>
          <t>1.1.48</t>
        </is>
      </c>
      <c r="B242" s="3" t="inlineStr">
        <is>
          <t>Īpašiem medicīniskiem nolūkiem paredzēta pārtika. Uztura režīms pacientiem, kam nepieciešama enterāla barošana, slimību gadījumos, kas saistītas ar ne</t>
        </is>
      </c>
      <c r="C242" s="3" t="n">
        <v>5</v>
      </c>
      <c r="D242" s="3" t="inlineStr">
        <is>
          <t>Isosource Junior 500 ml</t>
        </is>
      </c>
      <c r="E242" s="7" t="inlineStr">
        <is>
          <t>UNKNOWN</t>
        </is>
      </c>
      <c r="F242" s="3" t="n">
        <v>0.6</v>
      </c>
      <c r="G242" s="3" t="n">
        <v>3</v>
      </c>
      <c r="H242" s="3" t="n">
        <v>0</v>
      </c>
      <c r="I242" s="3" t="n">
        <v>2</v>
      </c>
      <c r="J242" s="3" t="inlineStr"/>
      <c r="K242" s="3" t="inlineStr">
        <is>
          <t>package_size; nutritionally_complete</t>
        </is>
      </c>
      <c r="L242" s="3" t="inlineStr">
        <is>
          <t>UNKNOWN package_size: Product has no value for 'package_size'; UNKNOWN nutritionally_complete: Cannot determine 'nutritionally_complete' for this product</t>
        </is>
      </c>
    </row>
    <row r="243">
      <c r="A243" s="3" t="inlineStr">
        <is>
          <t>1.1.49</t>
        </is>
      </c>
      <c r="B243" s="3" t="inlineStr">
        <is>
          <t>Īpašiem medicīniskiem nolūkiem paredzēta pārtika. Augsti enerģētisks pulveris, kas sastāv no maltodekstrīna. Nesatur piena olbaltumvielas un taukus. N</t>
        </is>
      </c>
      <c r="C243" s="3" t="n">
        <v>1</v>
      </c>
      <c r="D243" s="3" t="inlineStr">
        <is>
          <t>Alfamino HMO powder 400g</t>
        </is>
      </c>
      <c r="E243" s="7" t="inlineStr">
        <is>
          <t>UNKNOWN</t>
        </is>
      </c>
      <c r="F243" s="3" t="n">
        <v>0.6</v>
      </c>
      <c r="G243" s="3" t="n">
        <v>3</v>
      </c>
      <c r="H243" s="3" t="n">
        <v>0</v>
      </c>
      <c r="I243" s="3" t="n">
        <v>2</v>
      </c>
      <c r="J243" s="3" t="inlineStr"/>
      <c r="K243" s="3" t="inlineStr">
        <is>
          <t>energy; package_size</t>
        </is>
      </c>
      <c r="L243" s="3" t="inlineStr">
        <is>
          <t>UNKNOWN energy: Incompatible units for 'energy': product is kcal/100ml, requirement is kcal/100g; UNKNOWN package_size: Product has no value for 'package_size'</t>
        </is>
      </c>
    </row>
    <row r="244">
      <c r="A244" s="3" t="inlineStr">
        <is>
          <t>1.1.49</t>
        </is>
      </c>
      <c r="B244" s="3" t="inlineStr">
        <is>
          <t>Īpašiem medicīniskiem nolūkiem paredzēta pārtika. Augsti enerģētisks pulveris, kas sastāv no maltodekstrīna. Nesatur piena olbaltumvielas un taukus. N</t>
        </is>
      </c>
      <c r="C244" s="3" t="n">
        <v>2</v>
      </c>
      <c r="D244" s="3" t="inlineStr">
        <is>
          <t>Alfamino Junior HMO powder 400g</t>
        </is>
      </c>
      <c r="E244" s="7" t="inlineStr">
        <is>
          <t>UNKNOWN</t>
        </is>
      </c>
      <c r="F244" s="3" t="n">
        <v>0.6</v>
      </c>
      <c r="G244" s="3" t="n">
        <v>3</v>
      </c>
      <c r="H244" s="3" t="n">
        <v>0</v>
      </c>
      <c r="I244" s="3" t="n">
        <v>2</v>
      </c>
      <c r="J244" s="3" t="inlineStr"/>
      <c r="K244" s="3" t="inlineStr">
        <is>
          <t>energy; package_size</t>
        </is>
      </c>
      <c r="L244" s="3" t="inlineStr">
        <is>
          <t>UNKNOWN energy: Incompatible units for 'energy': product is kcal/100ml, requirement is kcal/100g; UNKNOWN package_size: Product has no value for 'package_size'</t>
        </is>
      </c>
    </row>
    <row r="245">
      <c r="A245" s="3" t="inlineStr">
        <is>
          <t>1.1.49</t>
        </is>
      </c>
      <c r="B245" s="3" t="inlineStr">
        <is>
          <t>Īpašiem medicīniskiem nolūkiem paredzēta pārtika. Augsti enerģētisks pulveris, kas sastāv no maltodekstrīna. Nesatur piena olbaltumvielas un taukus. N</t>
        </is>
      </c>
      <c r="C245" s="3" t="n">
        <v>3</v>
      </c>
      <c r="D245" s="3" t="inlineStr">
        <is>
          <t>Alfaré HMO powder 400g</t>
        </is>
      </c>
      <c r="E245" s="7" t="inlineStr">
        <is>
          <t>UNKNOWN</t>
        </is>
      </c>
      <c r="F245" s="3" t="n">
        <v>0.6</v>
      </c>
      <c r="G245" s="3" t="n">
        <v>3</v>
      </c>
      <c r="H245" s="3" t="n">
        <v>0</v>
      </c>
      <c r="I245" s="3" t="n">
        <v>2</v>
      </c>
      <c r="J245" s="3" t="inlineStr"/>
      <c r="K245" s="3" t="inlineStr">
        <is>
          <t>energy; package_size</t>
        </is>
      </c>
      <c r="L245" s="3" t="inlineStr">
        <is>
          <t>UNKNOWN energy: Incompatible units for 'energy': product is kcal/100ml, requirement is kcal/100g; UNKNOWN package_size: Product has no value for 'package_size'</t>
        </is>
      </c>
    </row>
    <row r="246">
      <c r="A246" s="3" t="inlineStr">
        <is>
          <t>1.1.49</t>
        </is>
      </c>
      <c r="B246" s="3" t="inlineStr">
        <is>
          <t>Īpašiem medicīniskiem nolūkiem paredzēta pārtika. Augsti enerģētisks pulveris, kas sastāv no maltodekstrīna. Nesatur piena olbaltumvielas un taukus. N</t>
        </is>
      </c>
      <c r="C246" s="3" t="n">
        <v>4</v>
      </c>
      <c r="D246" s="3" t="inlineStr">
        <is>
          <t>Resource Glutamin 20x5g</t>
        </is>
      </c>
      <c r="E246" s="7" t="inlineStr">
        <is>
          <t>UNKNOWN</t>
        </is>
      </c>
      <c r="F246" s="3" t="n">
        <v>0.6</v>
      </c>
      <c r="G246" s="3" t="n">
        <v>3</v>
      </c>
      <c r="H246" s="3" t="n">
        <v>0</v>
      </c>
      <c r="I246" s="3" t="n">
        <v>2</v>
      </c>
      <c r="J246" s="3" t="inlineStr"/>
      <c r="K246" s="3" t="inlineStr">
        <is>
          <t>package_size; lactose_free</t>
        </is>
      </c>
      <c r="L246" s="3" t="inlineStr">
        <is>
          <t>UNKNOWN package_size: Product has no value for 'package_size'; UNKNOWN lactose_free: Cannot determine 'lactose_free' for this product</t>
        </is>
      </c>
    </row>
    <row r="247">
      <c r="A247" s="3" t="inlineStr">
        <is>
          <t>1.1.49</t>
        </is>
      </c>
      <c r="B247" s="3" t="inlineStr">
        <is>
          <t>Īpašiem medicīniskiem nolūkiem paredzēta pārtika. Augsti enerģētisks pulveris, kas sastāv no maltodekstrīna. Nesatur piena olbaltumvielas un taukus. N</t>
        </is>
      </c>
      <c r="C247" s="3" t="n">
        <v>5</v>
      </c>
      <c r="D247" s="3" t="inlineStr">
        <is>
          <t>Resource Instant Protein powder 400g</t>
        </is>
      </c>
      <c r="E247" s="5" t="inlineStr">
        <is>
          <t>NON_COMPLIANT</t>
        </is>
      </c>
      <c r="F247" s="3" t="n">
        <v>0.6</v>
      </c>
      <c r="G247" s="3" t="n">
        <v>3</v>
      </c>
      <c r="H247" s="3" t="n">
        <v>1</v>
      </c>
      <c r="I247" s="3" t="n">
        <v>1</v>
      </c>
      <c r="J247" s="3" t="inlineStr">
        <is>
          <t>lactose_free: False vs True</t>
        </is>
      </c>
      <c r="K247" s="3" t="inlineStr">
        <is>
          <t>package_size</t>
        </is>
      </c>
      <c r="L247" s="3" t="inlineStr">
        <is>
          <t xml:space="preserve">UNKNOWN package_size: Product has no value for 'package_size'; FAIL lactose_free: </t>
        </is>
      </c>
    </row>
    <row r="248">
      <c r="A248" s="3" t="inlineStr">
        <is>
          <t>1.1.50</t>
        </is>
      </c>
      <c r="B248" s="3" t="inlineStr">
        <is>
          <t>Īpašiem medicīniskiem nolūkiem paredzēta pārtika. Uztura režīms aminoskābju un olbaltumvielu vielmaiņas traucējumu gadījumā (piemēram, organiskās acid</t>
        </is>
      </c>
      <c r="C248" s="3" t="n">
        <v>1</v>
      </c>
      <c r="D248" s="3" t="inlineStr">
        <is>
          <t>Modulen IBD powder 400g</t>
        </is>
      </c>
      <c r="E248" s="7" t="inlineStr">
        <is>
          <t>UNKNOWN</t>
        </is>
      </c>
      <c r="F248" s="3" t="n">
        <v>0.667</v>
      </c>
      <c r="G248" s="3" t="n">
        <v>2</v>
      </c>
      <c r="H248" s="3" t="n">
        <v>0</v>
      </c>
      <c r="I248" s="3" t="n">
        <v>1</v>
      </c>
      <c r="J248" s="3" t="inlineStr"/>
      <c r="K248" s="3" t="inlineStr">
        <is>
          <t>package_size</t>
        </is>
      </c>
      <c r="L248" s="3" t="inlineStr">
        <is>
          <t>UNKNOWN package_size: Product has no value for 'package_size'</t>
        </is>
      </c>
    </row>
    <row r="249">
      <c r="A249" s="3" t="inlineStr">
        <is>
          <t>1.1.50</t>
        </is>
      </c>
      <c r="B249" s="3" t="inlineStr">
        <is>
          <t>Īpašiem medicīniskiem nolūkiem paredzēta pārtika. Uztura režīms aminoskābju un olbaltumvielu vielmaiņas traucējumu gadījumā (piemēram, organiskās acid</t>
        </is>
      </c>
      <c r="C249" s="3" t="n">
        <v>2</v>
      </c>
      <c r="D249" s="3" t="inlineStr">
        <is>
          <t>Althera HMO powder 400g</t>
        </is>
      </c>
      <c r="E249" s="7" t="inlineStr">
        <is>
          <t>UNKNOWN</t>
        </is>
      </c>
      <c r="F249" s="3" t="n">
        <v>0.333</v>
      </c>
      <c r="G249" s="3" t="n">
        <v>1</v>
      </c>
      <c r="H249" s="3" t="n">
        <v>0</v>
      </c>
      <c r="I249" s="3" t="n">
        <v>2</v>
      </c>
      <c r="J249" s="3" t="inlineStr"/>
      <c r="K249" s="3" t="inlineStr">
        <is>
          <t>energy; package_size</t>
        </is>
      </c>
      <c r="L249" s="3" t="inlineStr">
        <is>
          <t>UNKNOWN energy: Incompatible units for 'energy': product is kcal/100ml, requirement is kcal/100g; UNKNOWN package_size: Product has no value for 'package_size'</t>
        </is>
      </c>
    </row>
    <row r="250">
      <c r="A250" s="3" t="inlineStr">
        <is>
          <t>1.1.50</t>
        </is>
      </c>
      <c r="B250" s="3" t="inlineStr">
        <is>
          <t>Īpašiem medicīniskiem nolūkiem paredzēta pārtika. Uztura režīms aminoskābju un olbaltumvielu vielmaiņas traucējumu gadījumā (piemēram, organiskās acid</t>
        </is>
      </c>
      <c r="C250" s="3" t="n">
        <v>3</v>
      </c>
      <c r="D250" s="3" t="inlineStr">
        <is>
          <t>Alfamino HMO powder 400g</t>
        </is>
      </c>
      <c r="E250" s="7" t="inlineStr">
        <is>
          <t>UNKNOWN</t>
        </is>
      </c>
      <c r="F250" s="3" t="n">
        <v>0.333</v>
      </c>
      <c r="G250" s="3" t="n">
        <v>1</v>
      </c>
      <c r="H250" s="3" t="n">
        <v>0</v>
      </c>
      <c r="I250" s="3" t="n">
        <v>2</v>
      </c>
      <c r="J250" s="3" t="inlineStr"/>
      <c r="K250" s="3" t="inlineStr">
        <is>
          <t>energy; package_size</t>
        </is>
      </c>
      <c r="L250" s="3" t="inlineStr">
        <is>
          <t>UNKNOWN energy: Incompatible units for 'energy': product is kcal/100ml, requirement is kcal/100g; UNKNOWN package_size: Product has no value for 'package_size'</t>
        </is>
      </c>
    </row>
    <row r="251">
      <c r="A251" s="3" t="inlineStr">
        <is>
          <t>1.1.50</t>
        </is>
      </c>
      <c r="B251" s="3" t="inlineStr">
        <is>
          <t>Īpašiem medicīniskiem nolūkiem paredzēta pārtika. Uztura režīms aminoskābju un olbaltumvielu vielmaiņas traucējumu gadījumā (piemēram, organiskās acid</t>
        </is>
      </c>
      <c r="C251" s="3" t="n">
        <v>4</v>
      </c>
      <c r="D251" s="3" t="inlineStr">
        <is>
          <t>Alfamino Junior HMO powder 400g</t>
        </is>
      </c>
      <c r="E251" s="7" t="inlineStr">
        <is>
          <t>UNKNOWN</t>
        </is>
      </c>
      <c r="F251" s="3" t="n">
        <v>0.333</v>
      </c>
      <c r="G251" s="3" t="n">
        <v>1</v>
      </c>
      <c r="H251" s="3" t="n">
        <v>0</v>
      </c>
      <c r="I251" s="3" t="n">
        <v>2</v>
      </c>
      <c r="J251" s="3" t="inlineStr"/>
      <c r="K251" s="3" t="inlineStr">
        <is>
          <t>energy; package_size</t>
        </is>
      </c>
      <c r="L251" s="3" t="inlineStr">
        <is>
          <t>UNKNOWN energy: Incompatible units for 'energy': product is kcal/100ml, requirement is kcal/100g; UNKNOWN package_size: Product has no value for 'package_size'</t>
        </is>
      </c>
    </row>
    <row r="252">
      <c r="A252" s="3" t="inlineStr">
        <is>
          <t>1.1.50</t>
        </is>
      </c>
      <c r="B252" s="3" t="inlineStr">
        <is>
          <t>Īpašiem medicīniskiem nolūkiem paredzēta pārtika. Uztura režīms aminoskābju un olbaltumvielu vielmaiņas traucējumu gadījumā (piemēram, organiskās acid</t>
        </is>
      </c>
      <c r="C252" s="3" t="n">
        <v>5</v>
      </c>
      <c r="D252" s="3" t="inlineStr">
        <is>
          <t>Alfaré HMO powder 400g</t>
        </is>
      </c>
      <c r="E252" s="7" t="inlineStr">
        <is>
          <t>UNKNOWN</t>
        </is>
      </c>
      <c r="F252" s="3" t="n">
        <v>0.333</v>
      </c>
      <c r="G252" s="3" t="n">
        <v>1</v>
      </c>
      <c r="H252" s="3" t="n">
        <v>0</v>
      </c>
      <c r="I252" s="3" t="n">
        <v>2</v>
      </c>
      <c r="J252" s="3" t="inlineStr"/>
      <c r="K252" s="3" t="inlineStr">
        <is>
          <t>energy; package_size</t>
        </is>
      </c>
      <c r="L252" s="3" t="inlineStr">
        <is>
          <t>UNKNOWN energy: Incompatible units for 'energy': product is kcal/100ml, requirement is kcal/100g; UNKNOWN package_size: Product has no value for 'package_size'</t>
        </is>
      </c>
    </row>
    <row r="253">
      <c r="A253" s="3" t="inlineStr">
        <is>
          <t>1.1.51</t>
        </is>
      </c>
      <c r="B253" s="3" t="inlineStr">
        <is>
          <t>Īpašiem medicīniskiem nolūkiem paredzēta pārtika. Uztura režīms tauku vielmaiņas traucējumu gadījumā (piemēram, tauku sagremošanas  un uzsūkšanās trau</t>
        </is>
      </c>
      <c r="C253" s="3" t="n">
        <v>1</v>
      </c>
      <c r="D253" s="3" t="inlineStr">
        <is>
          <t>Resource Instant Protein powder 400g</t>
        </is>
      </c>
      <c r="E253" s="7" t="inlineStr">
        <is>
          <t>UNKNOWN</t>
        </is>
      </c>
      <c r="F253" s="3" t="n">
        <v>0.667</v>
      </c>
      <c r="G253" s="3" t="n">
        <v>2</v>
      </c>
      <c r="H253" s="3" t="n">
        <v>0</v>
      </c>
      <c r="I253" s="3" t="n">
        <v>1</v>
      </c>
      <c r="J253" s="3" t="inlineStr"/>
      <c r="K253" s="3" t="inlineStr">
        <is>
          <t>package_size</t>
        </is>
      </c>
      <c r="L253" s="3" t="inlineStr">
        <is>
          <t>UNKNOWN package_size: Product has no value for 'package_size'</t>
        </is>
      </c>
    </row>
    <row r="254">
      <c r="A254" s="3" t="inlineStr">
        <is>
          <t>1.1.51</t>
        </is>
      </c>
      <c r="B254" s="3" t="inlineStr">
        <is>
          <t>Īpašiem medicīniskiem nolūkiem paredzēta pārtika. Uztura režīms tauku vielmaiņas traucējumu gadījumā (piemēram, tauku sagremošanas  un uzsūkšanās trau</t>
        </is>
      </c>
      <c r="C254" s="3" t="n">
        <v>2</v>
      </c>
      <c r="D254" s="3" t="inlineStr">
        <is>
          <t>Resource Glutamin 20x5g</t>
        </is>
      </c>
      <c r="E254" s="7" t="inlineStr">
        <is>
          <t>UNKNOWN</t>
        </is>
      </c>
      <c r="F254" s="3" t="n">
        <v>0.667</v>
      </c>
      <c r="G254" s="3" t="n">
        <v>2</v>
      </c>
      <c r="H254" s="3" t="n">
        <v>0</v>
      </c>
      <c r="I254" s="3" t="n">
        <v>1</v>
      </c>
      <c r="J254" s="3" t="inlineStr"/>
      <c r="K254" s="3" t="inlineStr">
        <is>
          <t>package_size</t>
        </is>
      </c>
      <c r="L254" s="3" t="inlineStr">
        <is>
          <t>UNKNOWN package_size: Product has no value for 'package_size'</t>
        </is>
      </c>
    </row>
    <row r="255">
      <c r="A255" s="3" t="inlineStr">
        <is>
          <t>1.1.51</t>
        </is>
      </c>
      <c r="B255" s="3" t="inlineStr">
        <is>
          <t>Īpašiem medicīniskiem nolūkiem paredzēta pārtika. Uztura režīms tauku vielmaiņas traucējumu gadījumā (piemēram, tauku sagremošanas  un uzsūkšanās trau</t>
        </is>
      </c>
      <c r="C255" s="3" t="n">
        <v>3</v>
      </c>
      <c r="D255" s="3" t="inlineStr">
        <is>
          <t>Althera HMO powder 400g</t>
        </is>
      </c>
      <c r="E255" s="7" t="inlineStr">
        <is>
          <t>UNKNOWN</t>
        </is>
      </c>
      <c r="F255" s="3" t="n">
        <v>0.333</v>
      </c>
      <c r="G255" s="3" t="n">
        <v>1</v>
      </c>
      <c r="H255" s="3" t="n">
        <v>0</v>
      </c>
      <c r="I255" s="3" t="n">
        <v>2</v>
      </c>
      <c r="J255" s="3" t="inlineStr"/>
      <c r="K255" s="3" t="inlineStr">
        <is>
          <t>energy; package_size</t>
        </is>
      </c>
      <c r="L255" s="3" t="inlineStr">
        <is>
          <t>UNKNOWN energy: Incompatible units for 'energy': product is kcal/100ml, requirement is kcal/100g; UNKNOWN package_size: Product has no value for 'package_size'</t>
        </is>
      </c>
    </row>
    <row r="256">
      <c r="A256" s="3" t="inlineStr">
        <is>
          <t>1.1.51</t>
        </is>
      </c>
      <c r="B256" s="3" t="inlineStr">
        <is>
          <t>Īpašiem medicīniskiem nolūkiem paredzēta pārtika. Uztura režīms tauku vielmaiņas traucējumu gadījumā (piemēram, tauku sagremošanas  un uzsūkšanās trau</t>
        </is>
      </c>
      <c r="C256" s="3" t="n">
        <v>4</v>
      </c>
      <c r="D256" s="3" t="inlineStr">
        <is>
          <t>Alfamino HMO powder 400g</t>
        </is>
      </c>
      <c r="E256" s="7" t="inlineStr">
        <is>
          <t>UNKNOWN</t>
        </is>
      </c>
      <c r="F256" s="3" t="n">
        <v>0.333</v>
      </c>
      <c r="G256" s="3" t="n">
        <v>1</v>
      </c>
      <c r="H256" s="3" t="n">
        <v>0</v>
      </c>
      <c r="I256" s="3" t="n">
        <v>2</v>
      </c>
      <c r="J256" s="3" t="inlineStr"/>
      <c r="K256" s="3" t="inlineStr">
        <is>
          <t>energy; package_size</t>
        </is>
      </c>
      <c r="L256" s="3" t="inlineStr">
        <is>
          <t>UNKNOWN energy: Incompatible units for 'energy': product is kcal/100ml, requirement is kcal/100g; UNKNOWN package_size: Product has no value for 'package_size'</t>
        </is>
      </c>
    </row>
    <row r="257">
      <c r="A257" s="3" t="inlineStr">
        <is>
          <t>1.1.51</t>
        </is>
      </c>
      <c r="B257" s="3" t="inlineStr">
        <is>
          <t>Īpašiem medicīniskiem nolūkiem paredzēta pārtika. Uztura režīms tauku vielmaiņas traucējumu gadījumā (piemēram, tauku sagremošanas  un uzsūkšanās trau</t>
        </is>
      </c>
      <c r="C257" s="3" t="n">
        <v>5</v>
      </c>
      <c r="D257" s="3" t="inlineStr">
        <is>
          <t>Alfamino Junior HMO powder 400g</t>
        </is>
      </c>
      <c r="E257" s="7" t="inlineStr">
        <is>
          <t>UNKNOWN</t>
        </is>
      </c>
      <c r="F257" s="3" t="n">
        <v>0.333</v>
      </c>
      <c r="G257" s="3" t="n">
        <v>1</v>
      </c>
      <c r="H257" s="3" t="n">
        <v>0</v>
      </c>
      <c r="I257" s="3" t="n">
        <v>2</v>
      </c>
      <c r="J257" s="3" t="inlineStr"/>
      <c r="K257" s="3" t="inlineStr">
        <is>
          <t>energy; package_size</t>
        </is>
      </c>
      <c r="L257" s="3" t="inlineStr">
        <is>
          <t>UNKNOWN energy: Incompatible units for 'energy': product is kcal/100ml, requirement is kcal/100g; UNKNOWN package_size: Product has no value for 'package_size'</t>
        </is>
      </c>
    </row>
    <row r="258">
      <c r="A258" s="3" t="inlineStr">
        <is>
          <t>1.1.52</t>
        </is>
      </c>
      <c r="B258" s="3" t="inlineStr">
        <is>
          <t>Diētiskā pārtika cilvēkiem ar veselības traucējumiem, kas paredzēta diētiskai lietošanai zīdaiņiem govs piena alerģijas, vairāku pārtikas olbaltumviel</t>
        </is>
      </c>
      <c r="C258" s="3" t="n">
        <v>1</v>
      </c>
      <c r="D258" s="3" t="inlineStr">
        <is>
          <t>Resource Junior powder 400g</t>
        </is>
      </c>
      <c r="E258" s="7" t="inlineStr">
        <is>
          <t>UNKNOWN</t>
        </is>
      </c>
      <c r="F258" s="3" t="n">
        <v>0.5</v>
      </c>
      <c r="G258" s="3" t="n">
        <v>2</v>
      </c>
      <c r="H258" s="3" t="n">
        <v>0</v>
      </c>
      <c r="I258" s="3" t="n">
        <v>2</v>
      </c>
      <c r="J258" s="3" t="inlineStr"/>
      <c r="K258" s="3" t="inlineStr">
        <is>
          <t>package_size; nutritionally_complete</t>
        </is>
      </c>
      <c r="L258" s="3" t="inlineStr">
        <is>
          <t>UNKNOWN package_size: Product has no value for 'package_size'; UNKNOWN nutritionally_complete: Cannot determine 'nutritionally_complete' for this product</t>
        </is>
      </c>
    </row>
    <row r="259">
      <c r="A259" s="3" t="inlineStr">
        <is>
          <t>1.1.52</t>
        </is>
      </c>
      <c r="B259" s="3" t="inlineStr">
        <is>
          <t>Diētiskā pārtika cilvēkiem ar veselības traucējumiem, kas paredzēta diētiskai lietošanai zīdaiņiem govs piena alerģijas, vairāku pārtikas olbaltumviel</t>
        </is>
      </c>
      <c r="C259" s="3" t="n">
        <v>2</v>
      </c>
      <c r="D259" s="3" t="inlineStr">
        <is>
          <t>Althera HMO powder 400g</t>
        </is>
      </c>
      <c r="E259" s="7" t="inlineStr">
        <is>
          <t>UNKNOWN</t>
        </is>
      </c>
      <c r="F259" s="3" t="n">
        <v>0.5</v>
      </c>
      <c r="G259" s="3" t="n">
        <v>2</v>
      </c>
      <c r="H259" s="3" t="n">
        <v>0</v>
      </c>
      <c r="I259" s="3" t="n">
        <v>2</v>
      </c>
      <c r="J259" s="3" t="inlineStr"/>
      <c r="K259" s="3" t="inlineStr">
        <is>
          <t>package_size; nutritionally_complete</t>
        </is>
      </c>
      <c r="L259" s="3" t="inlineStr">
        <is>
          <t>UNKNOWN package_size: Product has no value for 'package_size'; UNKNOWN nutritionally_complete: Cannot determine 'nutritionally_complete' for this product</t>
        </is>
      </c>
    </row>
    <row r="260">
      <c r="A260" s="3" t="inlineStr">
        <is>
          <t>1.1.52</t>
        </is>
      </c>
      <c r="B260" s="3" t="inlineStr">
        <is>
          <t>Diētiskā pārtika cilvēkiem ar veselības traucējumiem, kas paredzēta diētiskai lietošanai zīdaiņiem govs piena alerģijas, vairāku pārtikas olbaltumviel</t>
        </is>
      </c>
      <c r="C260" s="3" t="n">
        <v>3</v>
      </c>
      <c r="D260" s="3" t="inlineStr">
        <is>
          <t>Alfamino HMO powder 400g</t>
        </is>
      </c>
      <c r="E260" s="7" t="inlineStr">
        <is>
          <t>UNKNOWN</t>
        </is>
      </c>
      <c r="F260" s="3" t="n">
        <v>0.5</v>
      </c>
      <c r="G260" s="3" t="n">
        <v>2</v>
      </c>
      <c r="H260" s="3" t="n">
        <v>0</v>
      </c>
      <c r="I260" s="3" t="n">
        <v>2</v>
      </c>
      <c r="J260" s="3" t="inlineStr"/>
      <c r="K260" s="3" t="inlineStr">
        <is>
          <t>package_size; nutritionally_complete</t>
        </is>
      </c>
      <c r="L260" s="3" t="inlineStr">
        <is>
          <t>UNKNOWN package_size: Product has no value for 'package_size'; UNKNOWN nutritionally_complete: Cannot determine 'nutritionally_complete' for this product</t>
        </is>
      </c>
    </row>
    <row r="261">
      <c r="A261" s="3" t="inlineStr">
        <is>
          <t>1.1.52</t>
        </is>
      </c>
      <c r="B261" s="3" t="inlineStr">
        <is>
          <t>Diētiskā pārtika cilvēkiem ar veselības traucējumiem, kas paredzēta diētiskai lietošanai zīdaiņiem govs piena alerģijas, vairāku pārtikas olbaltumviel</t>
        </is>
      </c>
      <c r="C261" s="3" t="n">
        <v>4</v>
      </c>
      <c r="D261" s="3" t="inlineStr">
        <is>
          <t>Alfamino Junior HMO powder 400g</t>
        </is>
      </c>
      <c r="E261" s="7" t="inlineStr">
        <is>
          <t>UNKNOWN</t>
        </is>
      </c>
      <c r="F261" s="3" t="n">
        <v>0.5</v>
      </c>
      <c r="G261" s="3" t="n">
        <v>2</v>
      </c>
      <c r="H261" s="3" t="n">
        <v>0</v>
      </c>
      <c r="I261" s="3" t="n">
        <v>2</v>
      </c>
      <c r="J261" s="3" t="inlineStr"/>
      <c r="K261" s="3" t="inlineStr">
        <is>
          <t>package_size; nutritionally_complete</t>
        </is>
      </c>
      <c r="L261" s="3" t="inlineStr">
        <is>
          <t>UNKNOWN package_size: Product has no value for 'package_size'; UNKNOWN nutritionally_complete: Cannot determine 'nutritionally_complete' for this product</t>
        </is>
      </c>
    </row>
    <row r="262">
      <c r="A262" s="3" t="inlineStr">
        <is>
          <t>1.1.52</t>
        </is>
      </c>
      <c r="B262" s="3" t="inlineStr">
        <is>
          <t>Diētiskā pārtika cilvēkiem ar veselības traucējumiem, kas paredzēta diētiskai lietošanai zīdaiņiem govs piena alerģijas, vairāku pārtikas olbaltumviel</t>
        </is>
      </c>
      <c r="C262" s="3" t="n">
        <v>5</v>
      </c>
      <c r="D262" s="3" t="inlineStr">
        <is>
          <t>Alfaré HMO powder 400g</t>
        </is>
      </c>
      <c r="E262" s="7" t="inlineStr">
        <is>
          <t>UNKNOWN</t>
        </is>
      </c>
      <c r="F262" s="3" t="n">
        <v>0.5</v>
      </c>
      <c r="G262" s="3" t="n">
        <v>2</v>
      </c>
      <c r="H262" s="3" t="n">
        <v>0</v>
      </c>
      <c r="I262" s="3" t="n">
        <v>2</v>
      </c>
      <c r="J262" s="3" t="inlineStr"/>
      <c r="K262" s="3" t="inlineStr">
        <is>
          <t>package_size; nutritionally_complete</t>
        </is>
      </c>
      <c r="L262" s="3" t="inlineStr">
        <is>
          <t>UNKNOWN package_size: Product has no value for 'package_size'; UNKNOWN nutritionally_complete: Cannot determine 'nutritionally_complete' for this product</t>
        </is>
      </c>
    </row>
    <row r="263">
      <c r="A263" s="3" t="inlineStr">
        <is>
          <t>1.1.53</t>
        </is>
      </c>
      <c r="B263" s="3" t="inlineStr">
        <is>
          <t>Īpašiem medicīniskiem nolūkiem paredzēta pārtika. Hipoalerģisks mākslīgais maisījums zīdaiņiem uz aminoskābju bāzes. Patentēts sastāvs ar Bifidobacter</t>
        </is>
      </c>
      <c r="C263" s="3" t="n">
        <v>1</v>
      </c>
      <c r="D263" s="3" t="inlineStr">
        <is>
          <t>Isosource Standard 500 ml</t>
        </is>
      </c>
      <c r="E263" s="7" t="inlineStr">
        <is>
          <t>UNKNOWN</t>
        </is>
      </c>
      <c r="F263" s="3" t="n">
        <v>0</v>
      </c>
      <c r="G263" s="3" t="n">
        <v>0</v>
      </c>
      <c r="H263" s="3" t="n">
        <v>0</v>
      </c>
      <c r="I263" s="3" t="n">
        <v>3</v>
      </c>
      <c r="J263" s="3" t="inlineStr"/>
      <c r="K263" s="3" t="inlineStr">
        <is>
          <t>package_size; hypoallergenic; amino_acid_based</t>
        </is>
      </c>
      <c r="L263" s="3" t="inlineStr">
        <is>
          <t>UNKNOWN package_size: Product has no value for 'package_size'; UNKNOWN hypoallergenic: Cannot determine 'hypoallergenic' for this product; UNKNOWN amino_acid_based: Cannot determine 'amino_acid_based' for this product</t>
        </is>
      </c>
    </row>
    <row r="264">
      <c r="A264" s="3" t="inlineStr">
        <is>
          <t>1.1.53</t>
        </is>
      </c>
      <c r="B264" s="3" t="inlineStr">
        <is>
          <t>Īpašiem medicīniskiem nolūkiem paredzēta pārtika. Hipoalerģisks mākslīgais maisījums zīdaiņiem uz aminoskābju bāzes. Patentēts sastāvs ar Bifidobacter</t>
        </is>
      </c>
      <c r="C264" s="3" t="n">
        <v>2</v>
      </c>
      <c r="D264" s="3" t="inlineStr">
        <is>
          <t>Isosource Standard 1000 ml</t>
        </is>
      </c>
      <c r="E264" s="7" t="inlineStr">
        <is>
          <t>UNKNOWN</t>
        </is>
      </c>
      <c r="F264" s="3" t="n">
        <v>0</v>
      </c>
      <c r="G264" s="3" t="n">
        <v>0</v>
      </c>
      <c r="H264" s="3" t="n">
        <v>0</v>
      </c>
      <c r="I264" s="3" t="n">
        <v>3</v>
      </c>
      <c r="J264" s="3" t="inlineStr"/>
      <c r="K264" s="3" t="inlineStr">
        <is>
          <t>package_size; hypoallergenic; amino_acid_based</t>
        </is>
      </c>
      <c r="L264" s="3" t="inlineStr">
        <is>
          <t>UNKNOWN package_size: Product has no value for 'package_size'; UNKNOWN hypoallergenic: Cannot determine 'hypoallergenic' for this product; UNKNOWN amino_acid_based: Cannot determine 'amino_acid_based' for this product</t>
        </is>
      </c>
    </row>
    <row r="265">
      <c r="A265" s="3" t="inlineStr">
        <is>
          <t>1.1.53</t>
        </is>
      </c>
      <c r="B265" s="3" t="inlineStr">
        <is>
          <t>Īpašiem medicīniskiem nolūkiem paredzēta pārtika. Hipoalerģisks mākslīgais maisījums zīdaiņiem uz aminoskābju bāzes. Patentēts sastāvs ar Bifidobacter</t>
        </is>
      </c>
      <c r="C265" s="3" t="n">
        <v>3</v>
      </c>
      <c r="D265" s="3" t="inlineStr">
        <is>
          <t>Isosource Standard Fibre 500 ml</t>
        </is>
      </c>
      <c r="E265" s="7" t="inlineStr">
        <is>
          <t>UNKNOWN</t>
        </is>
      </c>
      <c r="F265" s="3" t="n">
        <v>0</v>
      </c>
      <c r="G265" s="3" t="n">
        <v>0</v>
      </c>
      <c r="H265" s="3" t="n">
        <v>0</v>
      </c>
      <c r="I265" s="3" t="n">
        <v>3</v>
      </c>
      <c r="J265" s="3" t="inlineStr"/>
      <c r="K265" s="3" t="inlineStr">
        <is>
          <t>package_size; hypoallergenic; amino_acid_based</t>
        </is>
      </c>
      <c r="L265" s="3" t="inlineStr">
        <is>
          <t>UNKNOWN package_size: Product has no value for 'package_size'; UNKNOWN hypoallergenic: Cannot determine 'hypoallergenic' for this product; UNKNOWN amino_acid_based: Cannot determine 'amino_acid_based' for this product</t>
        </is>
      </c>
    </row>
    <row r="266">
      <c r="A266" s="3" t="inlineStr">
        <is>
          <t>1.1.53</t>
        </is>
      </c>
      <c r="B266" s="3" t="inlineStr">
        <is>
          <t>Īpašiem medicīniskiem nolūkiem paredzēta pārtika. Hipoalerģisks mākslīgais maisījums zīdaiņiem uz aminoskābju bāzes. Patentēts sastāvs ar Bifidobacter</t>
        </is>
      </c>
      <c r="C266" s="3" t="n">
        <v>4</v>
      </c>
      <c r="D266" s="3" t="inlineStr">
        <is>
          <t>Isosource Standard Fibre 1000 ml</t>
        </is>
      </c>
      <c r="E266" s="7" t="inlineStr">
        <is>
          <t>UNKNOWN</t>
        </is>
      </c>
      <c r="F266" s="3" t="n">
        <v>0</v>
      </c>
      <c r="G266" s="3" t="n">
        <v>0</v>
      </c>
      <c r="H266" s="3" t="n">
        <v>0</v>
      </c>
      <c r="I266" s="3" t="n">
        <v>3</v>
      </c>
      <c r="J266" s="3" t="inlineStr"/>
      <c r="K266" s="3" t="inlineStr">
        <is>
          <t>package_size; hypoallergenic; amino_acid_based</t>
        </is>
      </c>
      <c r="L266" s="3" t="inlineStr">
        <is>
          <t>UNKNOWN package_size: Product has no value for 'package_size'; UNKNOWN hypoallergenic: Cannot determine 'hypoallergenic' for this product; UNKNOWN amino_acid_based: Cannot determine 'amino_acid_based' for this product</t>
        </is>
      </c>
    </row>
    <row r="267">
      <c r="A267" s="3" t="inlineStr">
        <is>
          <t>1.1.53</t>
        </is>
      </c>
      <c r="B267" s="3" t="inlineStr">
        <is>
          <t>Īpašiem medicīniskiem nolūkiem paredzēta pārtika. Hipoalerģisks mākslīgais maisījums zīdaiņiem uz aminoskābju bāzes. Patentēts sastāvs ar Bifidobacter</t>
        </is>
      </c>
      <c r="C267" s="3" t="n">
        <v>5</v>
      </c>
      <c r="D267" s="3" t="inlineStr">
        <is>
          <t>Isosource Energy 500 ml</t>
        </is>
      </c>
      <c r="E267" s="7" t="inlineStr">
        <is>
          <t>UNKNOWN</t>
        </is>
      </c>
      <c r="F267" s="3" t="n">
        <v>0</v>
      </c>
      <c r="G267" s="3" t="n">
        <v>0</v>
      </c>
      <c r="H267" s="3" t="n">
        <v>0</v>
      </c>
      <c r="I267" s="3" t="n">
        <v>3</v>
      </c>
      <c r="J267" s="3" t="inlineStr"/>
      <c r="K267" s="3" t="inlineStr">
        <is>
          <t>package_size; hypoallergenic; amino_acid_based</t>
        </is>
      </c>
      <c r="L267" s="3" t="inlineStr">
        <is>
          <t>UNKNOWN package_size: Product has no value for 'package_size'; UNKNOWN hypoallergenic: Cannot determine 'hypoallergenic' for this product; UNKNOWN amino_acid_based: Cannot determine 'amino_acid_based' for this product</t>
        </is>
      </c>
    </row>
    <row r="268">
      <c r="A268" s="3" t="inlineStr">
        <is>
          <t>1.1.54</t>
        </is>
      </c>
      <c r="B268" s="3" t="inlineStr">
        <is>
          <t xml:space="preserve">Īpašiem medicīniskiem nolūkiem paredzēta pārtika. Ar uzturvielām pilnīgi nokomplektēts, hipoalerģisks, sausais maisījums uz aminoskābju bāzes. Uztura </t>
        </is>
      </c>
      <c r="C268" s="3" t="n">
        <v>1</v>
      </c>
      <c r="D268" s="3" t="inlineStr">
        <is>
          <t>Resource Junior powder 400g</t>
        </is>
      </c>
      <c r="E268" s="7" t="inlineStr">
        <is>
          <t>UNKNOWN</t>
        </is>
      </c>
      <c r="F268" s="3" t="n">
        <v>0.2</v>
      </c>
      <c r="G268" s="3" t="n">
        <v>1</v>
      </c>
      <c r="H268" s="3" t="n">
        <v>0</v>
      </c>
      <c r="I268" s="3" t="n">
        <v>4</v>
      </c>
      <c r="J268" s="3" t="inlineStr"/>
      <c r="K268" s="3" t="inlineStr">
        <is>
          <t>package_size; hypoallergenic; amino_acid_based; nutritionally_complete</t>
        </is>
      </c>
      <c r="L268" s="3" t="inlineStr">
        <is>
          <t>UNKNOWN package_size: Product has no value for 'package_size'; UNKNOWN hypoallergenic: Cannot determine 'hypoallergenic' for this product; UNKNOWN amino_acid_based: Cannot determine 'amino_acid_based' for this product; UNKNOWN nutritionally_complete: Cannot determine 'nutritionally_complete' for this product</t>
        </is>
      </c>
    </row>
    <row r="269">
      <c r="A269" s="3" t="inlineStr">
        <is>
          <t>1.1.54</t>
        </is>
      </c>
      <c r="B269" s="3" t="inlineStr">
        <is>
          <t xml:space="preserve">Īpašiem medicīniskiem nolūkiem paredzēta pārtika. Ar uzturvielām pilnīgi nokomplektēts, hipoalerģisks, sausais maisījums uz aminoskābju bāzes. Uztura </t>
        </is>
      </c>
      <c r="C269" s="3" t="n">
        <v>2</v>
      </c>
      <c r="D269" s="3" t="inlineStr">
        <is>
          <t>Althera HMO powder 400g</t>
        </is>
      </c>
      <c r="E269" s="7" t="inlineStr">
        <is>
          <t>UNKNOWN</t>
        </is>
      </c>
      <c r="F269" s="3" t="n">
        <v>0.2</v>
      </c>
      <c r="G269" s="3" t="n">
        <v>1</v>
      </c>
      <c r="H269" s="3" t="n">
        <v>0</v>
      </c>
      <c r="I269" s="3" t="n">
        <v>4</v>
      </c>
      <c r="J269" s="3" t="inlineStr"/>
      <c r="K269" s="3" t="inlineStr">
        <is>
          <t>package_size; hypoallergenic; amino_acid_based; nutritionally_complete</t>
        </is>
      </c>
      <c r="L269" s="3" t="inlineStr">
        <is>
          <t>UNKNOWN package_size: Product has no value for 'package_size'; UNKNOWN hypoallergenic: Cannot determine 'hypoallergenic' for this product; UNKNOWN amino_acid_based: Cannot determine 'amino_acid_based' for this product; UNKNOWN nutritionally_complete: Cannot determine 'nutritionally_complete' for this product</t>
        </is>
      </c>
    </row>
    <row r="270">
      <c r="A270" s="3" t="inlineStr">
        <is>
          <t>1.1.54</t>
        </is>
      </c>
      <c r="B270" s="3" t="inlineStr">
        <is>
          <t xml:space="preserve">Īpašiem medicīniskiem nolūkiem paredzēta pārtika. Ar uzturvielām pilnīgi nokomplektēts, hipoalerģisks, sausais maisījums uz aminoskābju bāzes. Uztura </t>
        </is>
      </c>
      <c r="C270" s="3" t="n">
        <v>3</v>
      </c>
      <c r="D270" s="3" t="inlineStr">
        <is>
          <t>Alfamino HMO powder 400g</t>
        </is>
      </c>
      <c r="E270" s="7" t="inlineStr">
        <is>
          <t>UNKNOWN</t>
        </is>
      </c>
      <c r="F270" s="3" t="n">
        <v>0.2</v>
      </c>
      <c r="G270" s="3" t="n">
        <v>1</v>
      </c>
      <c r="H270" s="3" t="n">
        <v>0</v>
      </c>
      <c r="I270" s="3" t="n">
        <v>4</v>
      </c>
      <c r="J270" s="3" t="inlineStr"/>
      <c r="K270" s="3" t="inlineStr">
        <is>
          <t>package_size; hypoallergenic; amino_acid_based; nutritionally_complete</t>
        </is>
      </c>
      <c r="L270" s="3" t="inlineStr">
        <is>
          <t>UNKNOWN package_size: Product has no value for 'package_size'; UNKNOWN hypoallergenic: Cannot determine 'hypoallergenic' for this product; UNKNOWN amino_acid_based: Cannot determine 'amino_acid_based' for this product; UNKNOWN nutritionally_complete: Cannot determine 'nutritionally_complete' for this product</t>
        </is>
      </c>
    </row>
    <row r="271">
      <c r="A271" s="3" t="inlineStr">
        <is>
          <t>1.1.54</t>
        </is>
      </c>
      <c r="B271" s="3" t="inlineStr">
        <is>
          <t xml:space="preserve">Īpašiem medicīniskiem nolūkiem paredzēta pārtika. Ar uzturvielām pilnīgi nokomplektēts, hipoalerģisks, sausais maisījums uz aminoskābju bāzes. Uztura </t>
        </is>
      </c>
      <c r="C271" s="3" t="n">
        <v>4</v>
      </c>
      <c r="D271" s="3" t="inlineStr">
        <is>
          <t>Alfamino Junior HMO powder 400g</t>
        </is>
      </c>
      <c r="E271" s="7" t="inlineStr">
        <is>
          <t>UNKNOWN</t>
        </is>
      </c>
      <c r="F271" s="3" t="n">
        <v>0.2</v>
      </c>
      <c r="G271" s="3" t="n">
        <v>1</v>
      </c>
      <c r="H271" s="3" t="n">
        <v>0</v>
      </c>
      <c r="I271" s="3" t="n">
        <v>4</v>
      </c>
      <c r="J271" s="3" t="inlineStr"/>
      <c r="K271" s="3" t="inlineStr">
        <is>
          <t>package_size; hypoallergenic; amino_acid_based; nutritionally_complete</t>
        </is>
      </c>
      <c r="L271" s="3" t="inlineStr">
        <is>
          <t>UNKNOWN package_size: Product has no value for 'package_size'; UNKNOWN hypoallergenic: Cannot determine 'hypoallergenic' for this product; UNKNOWN amino_acid_based: Cannot determine 'amino_acid_based' for this product; UNKNOWN nutritionally_complete: Cannot determine 'nutritionally_complete' for this product</t>
        </is>
      </c>
    </row>
    <row r="272">
      <c r="A272" s="3" t="inlineStr">
        <is>
          <t>1.1.54</t>
        </is>
      </c>
      <c r="B272" s="3" t="inlineStr">
        <is>
          <t xml:space="preserve">Īpašiem medicīniskiem nolūkiem paredzēta pārtika. Ar uzturvielām pilnīgi nokomplektēts, hipoalerģisks, sausais maisījums uz aminoskābju bāzes. Uztura </t>
        </is>
      </c>
      <c r="C272" s="3" t="n">
        <v>5</v>
      </c>
      <c r="D272" s="3" t="inlineStr">
        <is>
          <t>Alfaré HMO powder 400g</t>
        </is>
      </c>
      <c r="E272" s="7" t="inlineStr">
        <is>
          <t>UNKNOWN</t>
        </is>
      </c>
      <c r="F272" s="3" t="n">
        <v>0.2</v>
      </c>
      <c r="G272" s="3" t="n">
        <v>1</v>
      </c>
      <c r="H272" s="3" t="n">
        <v>0</v>
      </c>
      <c r="I272" s="3" t="n">
        <v>4</v>
      </c>
      <c r="J272" s="3" t="inlineStr"/>
      <c r="K272" s="3" t="inlineStr">
        <is>
          <t>package_size; hypoallergenic; amino_acid_based; nutritionally_complete</t>
        </is>
      </c>
      <c r="L272" s="3" t="inlineStr">
        <is>
          <t>UNKNOWN package_size: Product has no value for 'package_size'; UNKNOWN hypoallergenic: Cannot determine 'hypoallergenic' for this product; UNKNOWN amino_acid_based: Cannot determine 'amino_acid_based' for this product; UNKNOWN nutritionally_complete: Cannot determine 'nutritionally_complete' for this product</t>
        </is>
      </c>
    </row>
    <row r="273">
      <c r="A273" s="3" t="inlineStr">
        <is>
          <t>1.1.55</t>
        </is>
      </c>
      <c r="B273" s="3" t="inlineStr">
        <is>
          <t xml:space="preserve">Īpašiem medicīniskiem nolūkiem paredzēta pārtika. Uztura režīms zīdaiņiem un bērniem zāļu rezistentas epilepsijas gadījumā un citos gadījumos, kad ir </t>
        </is>
      </c>
      <c r="C273" s="3" t="n">
        <v>1</v>
      </c>
      <c r="D273" s="3" t="inlineStr">
        <is>
          <t>Althera HMO powder 400g</t>
        </is>
      </c>
      <c r="E273" s="7" t="inlineStr">
        <is>
          <t>UNKNOWN</t>
        </is>
      </c>
      <c r="F273" s="3" t="n">
        <v>0.5</v>
      </c>
      <c r="G273" s="3" t="n">
        <v>2</v>
      </c>
      <c r="H273" s="3" t="n">
        <v>0</v>
      </c>
      <c r="I273" s="3" t="n">
        <v>2</v>
      </c>
      <c r="J273" s="3" t="inlineStr"/>
      <c r="K273" s="3" t="inlineStr">
        <is>
          <t>package_size; nutritionally_complete</t>
        </is>
      </c>
      <c r="L273" s="3" t="inlineStr">
        <is>
          <t>UNKNOWN package_size: Product has no value for 'package_size'; UNKNOWN nutritionally_complete: Cannot determine 'nutritionally_complete' for this product</t>
        </is>
      </c>
    </row>
    <row r="274">
      <c r="A274" s="3" t="inlineStr">
        <is>
          <t>1.1.55</t>
        </is>
      </c>
      <c r="B274" s="3" t="inlineStr">
        <is>
          <t xml:space="preserve">Īpašiem medicīniskiem nolūkiem paredzēta pārtika. Uztura režīms zīdaiņiem un bērniem zāļu rezistentas epilepsijas gadījumā un citos gadījumos, kad ir </t>
        </is>
      </c>
      <c r="C274" s="3" t="n">
        <v>2</v>
      </c>
      <c r="D274" s="3" t="inlineStr">
        <is>
          <t>Alfamino HMO powder 400g</t>
        </is>
      </c>
      <c r="E274" s="7" t="inlineStr">
        <is>
          <t>UNKNOWN</t>
        </is>
      </c>
      <c r="F274" s="3" t="n">
        <v>0.5</v>
      </c>
      <c r="G274" s="3" t="n">
        <v>2</v>
      </c>
      <c r="H274" s="3" t="n">
        <v>0</v>
      </c>
      <c r="I274" s="3" t="n">
        <v>2</v>
      </c>
      <c r="J274" s="3" t="inlineStr"/>
      <c r="K274" s="3" t="inlineStr">
        <is>
          <t>package_size; nutritionally_complete</t>
        </is>
      </c>
      <c r="L274" s="3" t="inlineStr">
        <is>
          <t>UNKNOWN package_size: Product has no value for 'package_size'; UNKNOWN nutritionally_complete: Cannot determine 'nutritionally_complete' for this product</t>
        </is>
      </c>
    </row>
    <row r="275">
      <c r="A275" s="3" t="inlineStr">
        <is>
          <t>1.1.55</t>
        </is>
      </c>
      <c r="B275" s="3" t="inlineStr">
        <is>
          <t xml:space="preserve">Īpašiem medicīniskiem nolūkiem paredzēta pārtika. Uztura režīms zīdaiņiem un bērniem zāļu rezistentas epilepsijas gadījumā un citos gadījumos, kad ir </t>
        </is>
      </c>
      <c r="C275" s="3" t="n">
        <v>3</v>
      </c>
      <c r="D275" s="3" t="inlineStr">
        <is>
          <t>Alfaré HMO powder 400g</t>
        </is>
      </c>
      <c r="E275" s="7" t="inlineStr">
        <is>
          <t>UNKNOWN</t>
        </is>
      </c>
      <c r="F275" s="3" t="n">
        <v>0.5</v>
      </c>
      <c r="G275" s="3" t="n">
        <v>2</v>
      </c>
      <c r="H275" s="3" t="n">
        <v>0</v>
      </c>
      <c r="I275" s="3" t="n">
        <v>2</v>
      </c>
      <c r="J275" s="3" t="inlineStr"/>
      <c r="K275" s="3" t="inlineStr">
        <is>
          <t>package_size; nutritionally_complete</t>
        </is>
      </c>
      <c r="L275" s="3" t="inlineStr">
        <is>
          <t>UNKNOWN package_size: Product has no value for 'package_size'; UNKNOWN nutritionally_complete: Cannot determine 'nutritionally_complete' for this product</t>
        </is>
      </c>
    </row>
    <row r="276">
      <c r="A276" s="3" t="inlineStr">
        <is>
          <t>1.1.55</t>
        </is>
      </c>
      <c r="B276" s="3" t="inlineStr">
        <is>
          <t xml:space="preserve">Īpašiem medicīniskiem nolūkiem paredzēta pārtika. Uztura režīms zīdaiņiem un bērniem zāļu rezistentas epilepsijas gadījumā un citos gadījumos, kad ir </t>
        </is>
      </c>
      <c r="C276" s="3" t="n">
        <v>4</v>
      </c>
      <c r="D276" s="3" t="inlineStr">
        <is>
          <t>Resource Junior powder 400g</t>
        </is>
      </c>
      <c r="E276" s="7" t="inlineStr">
        <is>
          <t>UNKNOWN</t>
        </is>
      </c>
      <c r="F276" s="3" t="n">
        <v>0.25</v>
      </c>
      <c r="G276" s="3" t="n">
        <v>1</v>
      </c>
      <c r="H276" s="3" t="n">
        <v>0</v>
      </c>
      <c r="I276" s="3" t="n">
        <v>3</v>
      </c>
      <c r="J276" s="3" t="inlineStr"/>
      <c r="K276" s="3" t="inlineStr">
        <is>
          <t>energy; package_size; nutritionally_complete</t>
        </is>
      </c>
      <c r="L276" s="3" t="inlineStr">
        <is>
          <t>UNKNOWN energy: Incompatible units for 'energy': product is kcal/100g, requirement is kcal/100ml; UNKNOWN package_size: Product has no value for 'package_size'; UNKNOWN nutritionally_complete: Cannot determine 'nutritionally_complete' for this product</t>
        </is>
      </c>
    </row>
    <row r="277">
      <c r="A277" s="3" t="inlineStr">
        <is>
          <t>1.1.55</t>
        </is>
      </c>
      <c r="B277" s="3" t="inlineStr">
        <is>
          <t xml:space="preserve">Īpašiem medicīniskiem nolūkiem paredzēta pārtika. Uztura režīms zīdaiņiem un bērniem zāļu rezistentas epilepsijas gadījumā un citos gadījumos, kad ir </t>
        </is>
      </c>
      <c r="C277" s="3" t="n">
        <v>5</v>
      </c>
      <c r="D277" s="3" t="inlineStr">
        <is>
          <t>Resource Instant Protein powder 400g</t>
        </is>
      </c>
      <c r="E277" s="7" t="inlineStr">
        <is>
          <t>UNKNOWN</t>
        </is>
      </c>
      <c r="F277" s="3" t="n">
        <v>0.25</v>
      </c>
      <c r="G277" s="3" t="n">
        <v>1</v>
      </c>
      <c r="H277" s="3" t="n">
        <v>0</v>
      </c>
      <c r="I277" s="3" t="n">
        <v>3</v>
      </c>
      <c r="J277" s="3" t="inlineStr"/>
      <c r="K277" s="3" t="inlineStr">
        <is>
          <t>energy; package_size; nutritionally_complete</t>
        </is>
      </c>
      <c r="L277" s="3" t="inlineStr">
        <is>
          <t>UNKNOWN energy: Incompatible units for 'energy': product is kcal/100g, requirement is kcal/100ml; UNKNOWN package_size: Product has no value for 'package_size'; UNKNOWN nutritionally_complete: Cannot determine 'nutritionally_complete' for this product</t>
        </is>
      </c>
    </row>
    <row r="278">
      <c r="A278" s="3" t="inlineStr">
        <is>
          <t>1.1.56</t>
        </is>
      </c>
      <c r="B278" s="3" t="inlineStr">
        <is>
          <t>Īpašiem medicīniskiem nolūkiem paredzēta pārtika. Uztura režīms zāļu rezistentas epilepsijas gadījumā un citos gadījumos, kad ir nepieciešama ketogēnā</t>
        </is>
      </c>
      <c r="C278" s="3" t="n">
        <v>1</v>
      </c>
      <c r="D278" s="3" t="inlineStr">
        <is>
          <t>Resource Junior powder 400g</t>
        </is>
      </c>
      <c r="E278" s="7" t="inlineStr">
        <is>
          <t>UNKNOWN</t>
        </is>
      </c>
      <c r="F278" s="3" t="n">
        <v>0.333</v>
      </c>
      <c r="G278" s="3" t="n">
        <v>1</v>
      </c>
      <c r="H278" s="3" t="n">
        <v>0</v>
      </c>
      <c r="I278" s="3" t="n">
        <v>2</v>
      </c>
      <c r="J278" s="3" t="inlineStr"/>
      <c r="K278" s="3" t="inlineStr">
        <is>
          <t>package_size; nutritionally_complete</t>
        </is>
      </c>
      <c r="L278" s="3" t="inlineStr">
        <is>
          <t>UNKNOWN package_size: Product has no value for 'package_size'; UNKNOWN nutritionally_complete: Cannot determine 'nutritionally_complete' for this product</t>
        </is>
      </c>
    </row>
    <row r="279">
      <c r="A279" s="3" t="inlineStr">
        <is>
          <t>1.1.56</t>
        </is>
      </c>
      <c r="B279" s="3" t="inlineStr">
        <is>
          <t>Īpašiem medicīniskiem nolūkiem paredzēta pārtika. Uztura režīms zāļu rezistentas epilepsijas gadījumā un citos gadījumos, kad ir nepieciešama ketogēnā</t>
        </is>
      </c>
      <c r="C279" s="3" t="n">
        <v>2</v>
      </c>
      <c r="D279" s="3" t="inlineStr">
        <is>
          <t>Althera HMO powder 400g</t>
        </is>
      </c>
      <c r="E279" s="7" t="inlineStr">
        <is>
          <t>UNKNOWN</t>
        </is>
      </c>
      <c r="F279" s="3" t="n">
        <v>0.333</v>
      </c>
      <c r="G279" s="3" t="n">
        <v>1</v>
      </c>
      <c r="H279" s="3" t="n">
        <v>0</v>
      </c>
      <c r="I279" s="3" t="n">
        <v>2</v>
      </c>
      <c r="J279" s="3" t="inlineStr"/>
      <c r="K279" s="3" t="inlineStr">
        <is>
          <t>package_size; nutritionally_complete</t>
        </is>
      </c>
      <c r="L279" s="3" t="inlineStr">
        <is>
          <t>UNKNOWN package_size: Product has no value for 'package_size'; UNKNOWN nutritionally_complete: Cannot determine 'nutritionally_complete' for this product</t>
        </is>
      </c>
    </row>
    <row r="280">
      <c r="A280" s="3" t="inlineStr">
        <is>
          <t>1.1.56</t>
        </is>
      </c>
      <c r="B280" s="3" t="inlineStr">
        <is>
          <t>Īpašiem medicīniskiem nolūkiem paredzēta pārtika. Uztura režīms zāļu rezistentas epilepsijas gadījumā un citos gadījumos, kad ir nepieciešama ketogēnā</t>
        </is>
      </c>
      <c r="C280" s="3" t="n">
        <v>3</v>
      </c>
      <c r="D280" s="3" t="inlineStr">
        <is>
          <t>Alfamino HMO powder 400g</t>
        </is>
      </c>
      <c r="E280" s="7" t="inlineStr">
        <is>
          <t>UNKNOWN</t>
        </is>
      </c>
      <c r="F280" s="3" t="n">
        <v>0.333</v>
      </c>
      <c r="G280" s="3" t="n">
        <v>1</v>
      </c>
      <c r="H280" s="3" t="n">
        <v>0</v>
      </c>
      <c r="I280" s="3" t="n">
        <v>2</v>
      </c>
      <c r="J280" s="3" t="inlineStr"/>
      <c r="K280" s="3" t="inlineStr">
        <is>
          <t>package_size; nutritionally_complete</t>
        </is>
      </c>
      <c r="L280" s="3" t="inlineStr">
        <is>
          <t>UNKNOWN package_size: Product has no value for 'package_size'; UNKNOWN nutritionally_complete: Cannot determine 'nutritionally_complete' for this product</t>
        </is>
      </c>
    </row>
    <row r="281">
      <c r="A281" s="3" t="inlineStr">
        <is>
          <t>1.1.56</t>
        </is>
      </c>
      <c r="B281" s="3" t="inlineStr">
        <is>
          <t>Īpašiem medicīniskiem nolūkiem paredzēta pārtika. Uztura režīms zāļu rezistentas epilepsijas gadījumā un citos gadījumos, kad ir nepieciešama ketogēnā</t>
        </is>
      </c>
      <c r="C281" s="3" t="n">
        <v>4</v>
      </c>
      <c r="D281" s="3" t="inlineStr">
        <is>
          <t>Alfamino Junior HMO powder 400g</t>
        </is>
      </c>
      <c r="E281" s="7" t="inlineStr">
        <is>
          <t>UNKNOWN</t>
        </is>
      </c>
      <c r="F281" s="3" t="n">
        <v>0.333</v>
      </c>
      <c r="G281" s="3" t="n">
        <v>1</v>
      </c>
      <c r="H281" s="3" t="n">
        <v>0</v>
      </c>
      <c r="I281" s="3" t="n">
        <v>2</v>
      </c>
      <c r="J281" s="3" t="inlineStr"/>
      <c r="K281" s="3" t="inlineStr">
        <is>
          <t>package_size; nutritionally_complete</t>
        </is>
      </c>
      <c r="L281" s="3" t="inlineStr">
        <is>
          <t>UNKNOWN package_size: Product has no value for 'package_size'; UNKNOWN nutritionally_complete: Cannot determine 'nutritionally_complete' for this product</t>
        </is>
      </c>
    </row>
    <row r="282">
      <c r="A282" s="3" t="inlineStr">
        <is>
          <t>1.1.56</t>
        </is>
      </c>
      <c r="B282" s="3" t="inlineStr">
        <is>
          <t>Īpašiem medicīniskiem nolūkiem paredzēta pārtika. Uztura režīms zāļu rezistentas epilepsijas gadījumā un citos gadījumos, kad ir nepieciešama ketogēnā</t>
        </is>
      </c>
      <c r="C282" s="3" t="n">
        <v>5</v>
      </c>
      <c r="D282" s="3" t="inlineStr">
        <is>
          <t>Alfaré HMO powder 400g</t>
        </is>
      </c>
      <c r="E282" s="7" t="inlineStr">
        <is>
          <t>UNKNOWN</t>
        </is>
      </c>
      <c r="F282" s="3" t="n">
        <v>0.333</v>
      </c>
      <c r="G282" s="3" t="n">
        <v>1</v>
      </c>
      <c r="H282" s="3" t="n">
        <v>0</v>
      </c>
      <c r="I282" s="3" t="n">
        <v>2</v>
      </c>
      <c r="J282" s="3" t="inlineStr"/>
      <c r="K282" s="3" t="inlineStr">
        <is>
          <t>package_size; nutritionally_complete</t>
        </is>
      </c>
      <c r="L282" s="3" t="inlineStr">
        <is>
          <t>UNKNOWN package_size: Product has no value for 'package_size'; UNKNOWN nutritionally_complete: Cannot determine 'nutritionally_complete' for this product</t>
        </is>
      </c>
    </row>
    <row r="283">
      <c r="A283" s="3" t="inlineStr">
        <is>
          <t>1.1.57</t>
        </is>
      </c>
      <c r="B283" s="3" t="inlineStr">
        <is>
          <t>Īpašiem medicīniskiem nolūkiem paredzēta pārtika. Uztura režīms zāļu rezistentas epilepsijas gadījumā un citos gadījumos, kad ir nepieciešama ketogēnā</t>
        </is>
      </c>
      <c r="C283" s="3" t="n">
        <v>1</v>
      </c>
      <c r="D283" s="3" t="inlineStr">
        <is>
          <t>Resource Junior powder 400g</t>
        </is>
      </c>
      <c r="E283" s="7" t="inlineStr">
        <is>
          <t>UNKNOWN</t>
        </is>
      </c>
      <c r="F283" s="3" t="n">
        <v>0.333</v>
      </c>
      <c r="G283" s="3" t="n">
        <v>1</v>
      </c>
      <c r="H283" s="3" t="n">
        <v>0</v>
      </c>
      <c r="I283" s="3" t="n">
        <v>2</v>
      </c>
      <c r="J283" s="3" t="inlineStr"/>
      <c r="K283" s="3" t="inlineStr">
        <is>
          <t>package_size; nutritionally_complete</t>
        </is>
      </c>
      <c r="L283" s="3" t="inlineStr">
        <is>
          <t>UNKNOWN package_size: Product has no value for 'package_size'; UNKNOWN nutritionally_complete: Cannot determine 'nutritionally_complete' for this product</t>
        </is>
      </c>
    </row>
    <row r="284">
      <c r="A284" s="3" t="inlineStr">
        <is>
          <t>1.1.57</t>
        </is>
      </c>
      <c r="B284" s="3" t="inlineStr">
        <is>
          <t>Īpašiem medicīniskiem nolūkiem paredzēta pārtika. Uztura režīms zāļu rezistentas epilepsijas gadījumā un citos gadījumos, kad ir nepieciešama ketogēnā</t>
        </is>
      </c>
      <c r="C284" s="3" t="n">
        <v>2</v>
      </c>
      <c r="D284" s="3" t="inlineStr">
        <is>
          <t>Althera HMO powder 400g</t>
        </is>
      </c>
      <c r="E284" s="7" t="inlineStr">
        <is>
          <t>UNKNOWN</t>
        </is>
      </c>
      <c r="F284" s="3" t="n">
        <v>0.333</v>
      </c>
      <c r="G284" s="3" t="n">
        <v>1</v>
      </c>
      <c r="H284" s="3" t="n">
        <v>0</v>
      </c>
      <c r="I284" s="3" t="n">
        <v>2</v>
      </c>
      <c r="J284" s="3" t="inlineStr"/>
      <c r="K284" s="3" t="inlineStr">
        <is>
          <t>package_size; nutritionally_complete</t>
        </is>
      </c>
      <c r="L284" s="3" t="inlineStr">
        <is>
          <t>UNKNOWN package_size: Product has no value for 'package_size'; UNKNOWN nutritionally_complete: Cannot determine 'nutritionally_complete' for this product</t>
        </is>
      </c>
    </row>
    <row r="285">
      <c r="A285" s="3" t="inlineStr">
        <is>
          <t>1.1.57</t>
        </is>
      </c>
      <c r="B285" s="3" t="inlineStr">
        <is>
          <t>Īpašiem medicīniskiem nolūkiem paredzēta pārtika. Uztura režīms zāļu rezistentas epilepsijas gadījumā un citos gadījumos, kad ir nepieciešama ketogēnā</t>
        </is>
      </c>
      <c r="C285" s="3" t="n">
        <v>3</v>
      </c>
      <c r="D285" s="3" t="inlineStr">
        <is>
          <t>Alfamino HMO powder 400g</t>
        </is>
      </c>
      <c r="E285" s="7" t="inlineStr">
        <is>
          <t>UNKNOWN</t>
        </is>
      </c>
      <c r="F285" s="3" t="n">
        <v>0.333</v>
      </c>
      <c r="G285" s="3" t="n">
        <v>1</v>
      </c>
      <c r="H285" s="3" t="n">
        <v>0</v>
      </c>
      <c r="I285" s="3" t="n">
        <v>2</v>
      </c>
      <c r="J285" s="3" t="inlineStr"/>
      <c r="K285" s="3" t="inlineStr">
        <is>
          <t>package_size; nutritionally_complete</t>
        </is>
      </c>
      <c r="L285" s="3" t="inlineStr">
        <is>
          <t>UNKNOWN package_size: Product has no value for 'package_size'; UNKNOWN nutritionally_complete: Cannot determine 'nutritionally_complete' for this product</t>
        </is>
      </c>
    </row>
    <row r="286">
      <c r="A286" s="3" t="inlineStr">
        <is>
          <t>1.1.57</t>
        </is>
      </c>
      <c r="B286" s="3" t="inlineStr">
        <is>
          <t>Īpašiem medicīniskiem nolūkiem paredzēta pārtika. Uztura režīms zāļu rezistentas epilepsijas gadījumā un citos gadījumos, kad ir nepieciešama ketogēnā</t>
        </is>
      </c>
      <c r="C286" s="3" t="n">
        <v>4</v>
      </c>
      <c r="D286" s="3" t="inlineStr">
        <is>
          <t>Alfamino Junior HMO powder 400g</t>
        </is>
      </c>
      <c r="E286" s="7" t="inlineStr">
        <is>
          <t>UNKNOWN</t>
        </is>
      </c>
      <c r="F286" s="3" t="n">
        <v>0.333</v>
      </c>
      <c r="G286" s="3" t="n">
        <v>1</v>
      </c>
      <c r="H286" s="3" t="n">
        <v>0</v>
      </c>
      <c r="I286" s="3" t="n">
        <v>2</v>
      </c>
      <c r="J286" s="3" t="inlineStr"/>
      <c r="K286" s="3" t="inlineStr">
        <is>
          <t>package_size; nutritionally_complete</t>
        </is>
      </c>
      <c r="L286" s="3" t="inlineStr">
        <is>
          <t>UNKNOWN package_size: Product has no value for 'package_size'; UNKNOWN nutritionally_complete: Cannot determine 'nutritionally_complete' for this product</t>
        </is>
      </c>
    </row>
    <row r="287">
      <c r="A287" s="3" t="inlineStr">
        <is>
          <t>1.1.57</t>
        </is>
      </c>
      <c r="B287" s="3" t="inlineStr">
        <is>
          <t>Īpašiem medicīniskiem nolūkiem paredzēta pārtika. Uztura režīms zāļu rezistentas epilepsijas gadījumā un citos gadījumos, kad ir nepieciešama ketogēnā</t>
        </is>
      </c>
      <c r="C287" s="3" t="n">
        <v>5</v>
      </c>
      <c r="D287" s="3" t="inlineStr">
        <is>
          <t>Alfaré HMO powder 400g</t>
        </is>
      </c>
      <c r="E287" s="7" t="inlineStr">
        <is>
          <t>UNKNOWN</t>
        </is>
      </c>
      <c r="F287" s="3" t="n">
        <v>0.333</v>
      </c>
      <c r="G287" s="3" t="n">
        <v>1</v>
      </c>
      <c r="H287" s="3" t="n">
        <v>0</v>
      </c>
      <c r="I287" s="3" t="n">
        <v>2</v>
      </c>
      <c r="J287" s="3" t="inlineStr"/>
      <c r="K287" s="3" t="inlineStr">
        <is>
          <t>package_size; nutritionally_complete</t>
        </is>
      </c>
      <c r="L287" s="3" t="inlineStr">
        <is>
          <t>UNKNOWN package_size: Product has no value for 'package_size'; UNKNOWN nutritionally_complete: Cannot determine 'nutritionally_complete' for this product</t>
        </is>
      </c>
    </row>
    <row r="288">
      <c r="A288" s="3" t="inlineStr">
        <is>
          <t>1.1.58</t>
        </is>
      </c>
      <c r="B288" s="3" t="inlineStr">
        <is>
          <t>Īpašiem medicīniskiem nolūkiem paredzēta pārtika. Uztura režīms, kad nepieciešams uzņemt maz garo oglekļa ķēžu triglicerīdus (LCT), bet daudz vidējo o</t>
        </is>
      </c>
      <c r="C288" s="3" t="n">
        <v>1</v>
      </c>
      <c r="D288" s="3" t="inlineStr">
        <is>
          <t>Resource Junior powder 400g</t>
        </is>
      </c>
      <c r="E288" s="7" t="inlineStr">
        <is>
          <t>UNKNOWN</t>
        </is>
      </c>
      <c r="F288" s="3" t="n">
        <v>0.333</v>
      </c>
      <c r="G288" s="3" t="n">
        <v>1</v>
      </c>
      <c r="H288" s="3" t="n">
        <v>0</v>
      </c>
      <c r="I288" s="3" t="n">
        <v>2</v>
      </c>
      <c r="J288" s="3" t="inlineStr"/>
      <c r="K288" s="3" t="inlineStr">
        <is>
          <t>package_size; nutritionally_complete</t>
        </is>
      </c>
      <c r="L288" s="3" t="inlineStr">
        <is>
          <t>UNKNOWN package_size: Product has no value for 'package_size'; UNKNOWN nutritionally_complete: Cannot determine 'nutritionally_complete' for this product</t>
        </is>
      </c>
    </row>
    <row r="289">
      <c r="A289" s="3" t="inlineStr">
        <is>
          <t>1.1.58</t>
        </is>
      </c>
      <c r="B289" s="3" t="inlineStr">
        <is>
          <t>Īpašiem medicīniskiem nolūkiem paredzēta pārtika. Uztura režīms, kad nepieciešams uzņemt maz garo oglekļa ķēžu triglicerīdus (LCT), bet daudz vidējo o</t>
        </is>
      </c>
      <c r="C289" s="3" t="n">
        <v>2</v>
      </c>
      <c r="D289" s="3" t="inlineStr">
        <is>
          <t>Althera HMO powder 400g</t>
        </is>
      </c>
      <c r="E289" s="7" t="inlineStr">
        <is>
          <t>UNKNOWN</t>
        </is>
      </c>
      <c r="F289" s="3" t="n">
        <v>0.333</v>
      </c>
      <c r="G289" s="3" t="n">
        <v>1</v>
      </c>
      <c r="H289" s="3" t="n">
        <v>0</v>
      </c>
      <c r="I289" s="3" t="n">
        <v>2</v>
      </c>
      <c r="J289" s="3" t="inlineStr"/>
      <c r="K289" s="3" t="inlineStr">
        <is>
          <t>package_size; nutritionally_complete</t>
        </is>
      </c>
      <c r="L289" s="3" t="inlineStr">
        <is>
          <t>UNKNOWN package_size: Product has no value for 'package_size'; UNKNOWN nutritionally_complete: Cannot determine 'nutritionally_complete' for this product</t>
        </is>
      </c>
    </row>
    <row r="290">
      <c r="A290" s="3" t="inlineStr">
        <is>
          <t>1.1.58</t>
        </is>
      </c>
      <c r="B290" s="3" t="inlineStr">
        <is>
          <t>Īpašiem medicīniskiem nolūkiem paredzēta pārtika. Uztura režīms, kad nepieciešams uzņemt maz garo oglekļa ķēžu triglicerīdus (LCT), bet daudz vidējo o</t>
        </is>
      </c>
      <c r="C290" s="3" t="n">
        <v>3</v>
      </c>
      <c r="D290" s="3" t="inlineStr">
        <is>
          <t>Alfamino HMO powder 400g</t>
        </is>
      </c>
      <c r="E290" s="7" t="inlineStr">
        <is>
          <t>UNKNOWN</t>
        </is>
      </c>
      <c r="F290" s="3" t="n">
        <v>0.333</v>
      </c>
      <c r="G290" s="3" t="n">
        <v>1</v>
      </c>
      <c r="H290" s="3" t="n">
        <v>0</v>
      </c>
      <c r="I290" s="3" t="n">
        <v>2</v>
      </c>
      <c r="J290" s="3" t="inlineStr"/>
      <c r="K290" s="3" t="inlineStr">
        <is>
          <t>package_size; nutritionally_complete</t>
        </is>
      </c>
      <c r="L290" s="3" t="inlineStr">
        <is>
          <t>UNKNOWN package_size: Product has no value for 'package_size'; UNKNOWN nutritionally_complete: Cannot determine 'nutritionally_complete' for this product</t>
        </is>
      </c>
    </row>
    <row r="291">
      <c r="A291" s="3" t="inlineStr">
        <is>
          <t>1.1.58</t>
        </is>
      </c>
      <c r="B291" s="3" t="inlineStr">
        <is>
          <t>Īpašiem medicīniskiem nolūkiem paredzēta pārtika. Uztura režīms, kad nepieciešams uzņemt maz garo oglekļa ķēžu triglicerīdus (LCT), bet daudz vidējo o</t>
        </is>
      </c>
      <c r="C291" s="3" t="n">
        <v>4</v>
      </c>
      <c r="D291" s="3" t="inlineStr">
        <is>
          <t>Alfamino Junior HMO powder 400g</t>
        </is>
      </c>
      <c r="E291" s="7" t="inlineStr">
        <is>
          <t>UNKNOWN</t>
        </is>
      </c>
      <c r="F291" s="3" t="n">
        <v>0.333</v>
      </c>
      <c r="G291" s="3" t="n">
        <v>1</v>
      </c>
      <c r="H291" s="3" t="n">
        <v>0</v>
      </c>
      <c r="I291" s="3" t="n">
        <v>2</v>
      </c>
      <c r="J291" s="3" t="inlineStr"/>
      <c r="K291" s="3" t="inlineStr">
        <is>
          <t>package_size; nutritionally_complete</t>
        </is>
      </c>
      <c r="L291" s="3" t="inlineStr">
        <is>
          <t>UNKNOWN package_size: Product has no value for 'package_size'; UNKNOWN nutritionally_complete: Cannot determine 'nutritionally_complete' for this product</t>
        </is>
      </c>
    </row>
    <row r="292">
      <c r="A292" s="3" t="inlineStr">
        <is>
          <t>1.1.58</t>
        </is>
      </c>
      <c r="B292" s="3" t="inlineStr">
        <is>
          <t>Īpašiem medicīniskiem nolūkiem paredzēta pārtika. Uztura režīms, kad nepieciešams uzņemt maz garo oglekļa ķēžu triglicerīdus (LCT), bet daudz vidējo o</t>
        </is>
      </c>
      <c r="C292" s="3" t="n">
        <v>5</v>
      </c>
      <c r="D292" s="3" t="inlineStr">
        <is>
          <t>Alfaré HMO powder 400g</t>
        </is>
      </c>
      <c r="E292" s="7" t="inlineStr">
        <is>
          <t>UNKNOWN</t>
        </is>
      </c>
      <c r="F292" s="3" t="n">
        <v>0.333</v>
      </c>
      <c r="G292" s="3" t="n">
        <v>1</v>
      </c>
      <c r="H292" s="3" t="n">
        <v>0</v>
      </c>
      <c r="I292" s="3" t="n">
        <v>2</v>
      </c>
      <c r="J292" s="3" t="inlineStr"/>
      <c r="K292" s="3" t="inlineStr">
        <is>
          <t>package_size; nutritionally_complete</t>
        </is>
      </c>
      <c r="L292" s="3" t="inlineStr">
        <is>
          <t>UNKNOWN package_size: Product has no value for 'package_size'; UNKNOWN nutritionally_complete: Cannot determine 'nutritionally_complete' for this product</t>
        </is>
      </c>
    </row>
    <row r="293">
      <c r="A293" s="3" t="inlineStr">
        <is>
          <t>1.1.59</t>
        </is>
      </c>
      <c r="B293" s="3" t="inlineStr">
        <is>
          <t>Īpašiem medicīniskiem nolūkiem paredzēta pārtika. Uztura režīms cilvēkiem tauku absorbcijas vai garo oglekļa ķēžu triglicerīdu (LCT) vielmaiņas traucē</t>
        </is>
      </c>
      <c r="C293" s="3" t="n">
        <v>1</v>
      </c>
      <c r="D293" s="3" t="inlineStr">
        <is>
          <t>Isosource Standard 500 ml</t>
        </is>
      </c>
      <c r="E293" s="5" t="inlineStr">
        <is>
          <t>NON_COMPLIANT</t>
        </is>
      </c>
      <c r="F293" s="3" t="n">
        <v>0</v>
      </c>
      <c r="G293" s="3" t="n">
        <v>0</v>
      </c>
      <c r="H293" s="3" t="n">
        <v>2</v>
      </c>
      <c r="I293" s="3" t="n">
        <v>2</v>
      </c>
      <c r="J293" s="3" t="inlineStr">
        <is>
          <t>energy: 103.0 kcal/100ml vs &gt;= 450.0 kcal/100ml; formulation: liquid vs emulsion</t>
        </is>
      </c>
      <c r="K293" s="3" t="inlineStr">
        <is>
          <t>package_size; nutritionally_complete</t>
        </is>
      </c>
      <c r="L293" s="3" t="inlineStr">
        <is>
          <t>FAIL energy: 103.0 does not satisfy &gt;= 450.0; UNKNOWN package_size: Product has no value for 'package_size'; UNKNOWN nutritionally_complete: Cannot determine 'nutritionally_complete' for this product; FAIL formulation: 'liquid' != 'emulsion'</t>
        </is>
      </c>
    </row>
    <row r="294">
      <c r="A294" s="3" t="inlineStr">
        <is>
          <t>1.1.59</t>
        </is>
      </c>
      <c r="B294" s="3" t="inlineStr">
        <is>
          <t>Īpašiem medicīniskiem nolūkiem paredzēta pārtika. Uztura režīms cilvēkiem tauku absorbcijas vai garo oglekļa ķēžu triglicerīdu (LCT) vielmaiņas traucē</t>
        </is>
      </c>
      <c r="C294" s="3" t="n">
        <v>2</v>
      </c>
      <c r="D294" s="3" t="inlineStr">
        <is>
          <t>Isosource Standard 1000 ml</t>
        </is>
      </c>
      <c r="E294" s="5" t="inlineStr">
        <is>
          <t>NON_COMPLIANT</t>
        </is>
      </c>
      <c r="F294" s="3" t="n">
        <v>0</v>
      </c>
      <c r="G294" s="3" t="n">
        <v>0</v>
      </c>
      <c r="H294" s="3" t="n">
        <v>2</v>
      </c>
      <c r="I294" s="3" t="n">
        <v>2</v>
      </c>
      <c r="J294" s="3" t="inlineStr">
        <is>
          <t>energy: 103.0 kcal/100ml vs &gt;= 450.0 kcal/100ml; formulation: liquid vs emulsion</t>
        </is>
      </c>
      <c r="K294" s="3" t="inlineStr">
        <is>
          <t>package_size; nutritionally_complete</t>
        </is>
      </c>
      <c r="L294" s="3" t="inlineStr">
        <is>
          <t>FAIL energy: 103.0 does not satisfy &gt;= 450.0; UNKNOWN package_size: Product has no value for 'package_size'; UNKNOWN nutritionally_complete: Cannot determine 'nutritionally_complete' for this product; FAIL formulation: 'liquid' != 'emulsion'</t>
        </is>
      </c>
    </row>
    <row r="295">
      <c r="A295" s="3" t="inlineStr">
        <is>
          <t>1.1.59</t>
        </is>
      </c>
      <c r="B295" s="3" t="inlineStr">
        <is>
          <t>Īpašiem medicīniskiem nolūkiem paredzēta pārtika. Uztura režīms cilvēkiem tauku absorbcijas vai garo oglekļa ķēžu triglicerīdu (LCT) vielmaiņas traucē</t>
        </is>
      </c>
      <c r="C295" s="3" t="n">
        <v>3</v>
      </c>
      <c r="D295" s="3" t="inlineStr">
        <is>
          <t>Isosource Standard Fibre 500 ml</t>
        </is>
      </c>
      <c r="E295" s="5" t="inlineStr">
        <is>
          <t>NON_COMPLIANT</t>
        </is>
      </c>
      <c r="F295" s="3" t="n">
        <v>0</v>
      </c>
      <c r="G295" s="3" t="n">
        <v>0</v>
      </c>
      <c r="H295" s="3" t="n">
        <v>2</v>
      </c>
      <c r="I295" s="3" t="n">
        <v>2</v>
      </c>
      <c r="J295" s="3" t="inlineStr">
        <is>
          <t>energy: 103.0 kcal/100ml vs &gt;= 450.0 kcal/100ml; formulation: liquid vs emulsion</t>
        </is>
      </c>
      <c r="K295" s="3" t="inlineStr">
        <is>
          <t>package_size; nutritionally_complete</t>
        </is>
      </c>
      <c r="L295" s="3" t="inlineStr">
        <is>
          <t>FAIL energy: 103.0 does not satisfy &gt;= 450.0; UNKNOWN package_size: Product has no value for 'package_size'; UNKNOWN nutritionally_complete: Cannot determine 'nutritionally_complete' for this product; FAIL formulation: 'liquid' != 'emulsion'</t>
        </is>
      </c>
    </row>
    <row r="296">
      <c r="A296" s="3" t="inlineStr">
        <is>
          <t>1.1.59</t>
        </is>
      </c>
      <c r="B296" s="3" t="inlineStr">
        <is>
          <t>Īpašiem medicīniskiem nolūkiem paredzēta pārtika. Uztura režīms cilvēkiem tauku absorbcijas vai garo oglekļa ķēžu triglicerīdu (LCT) vielmaiņas traucē</t>
        </is>
      </c>
      <c r="C296" s="3" t="n">
        <v>4</v>
      </c>
      <c r="D296" s="3" t="inlineStr">
        <is>
          <t>Isosource Standard Fibre 1000 ml</t>
        </is>
      </c>
      <c r="E296" s="5" t="inlineStr">
        <is>
          <t>NON_COMPLIANT</t>
        </is>
      </c>
      <c r="F296" s="3" t="n">
        <v>0</v>
      </c>
      <c r="G296" s="3" t="n">
        <v>0</v>
      </c>
      <c r="H296" s="3" t="n">
        <v>2</v>
      </c>
      <c r="I296" s="3" t="n">
        <v>2</v>
      </c>
      <c r="J296" s="3" t="inlineStr">
        <is>
          <t>energy: 103.0 kcal/100ml vs &gt;= 450.0 kcal/100ml; formulation: liquid vs emulsion</t>
        </is>
      </c>
      <c r="K296" s="3" t="inlineStr">
        <is>
          <t>package_size; nutritionally_complete</t>
        </is>
      </c>
      <c r="L296" s="3" t="inlineStr">
        <is>
          <t>FAIL energy: 103.0 does not satisfy &gt;= 450.0; UNKNOWN package_size: Product has no value for 'package_size'; UNKNOWN nutritionally_complete: Cannot determine 'nutritionally_complete' for this product; FAIL formulation: 'liquid' != 'emulsion'</t>
        </is>
      </c>
    </row>
    <row r="297">
      <c r="A297" s="3" t="inlineStr">
        <is>
          <t>1.1.59</t>
        </is>
      </c>
      <c r="B297" s="3" t="inlineStr">
        <is>
          <t>Īpašiem medicīniskiem nolūkiem paredzēta pārtika. Uztura režīms cilvēkiem tauku absorbcijas vai garo oglekļa ķēžu triglicerīdu (LCT) vielmaiņas traucē</t>
        </is>
      </c>
      <c r="C297" s="3" t="n">
        <v>5</v>
      </c>
      <c r="D297" s="3" t="inlineStr">
        <is>
          <t>Isosource Energy 500 ml</t>
        </is>
      </c>
      <c r="E297" s="5" t="inlineStr">
        <is>
          <t>NON_COMPLIANT</t>
        </is>
      </c>
      <c r="F297" s="3" t="n">
        <v>0</v>
      </c>
      <c r="G297" s="3" t="n">
        <v>0</v>
      </c>
      <c r="H297" s="3" t="n">
        <v>2</v>
      </c>
      <c r="I297" s="3" t="n">
        <v>2</v>
      </c>
      <c r="J297" s="3" t="inlineStr">
        <is>
          <t>energy: 159.0 kcal/100ml vs &gt;= 450.0 kcal/100ml; formulation: liquid vs emulsion</t>
        </is>
      </c>
      <c r="K297" s="3" t="inlineStr">
        <is>
          <t>package_size; nutritionally_complete</t>
        </is>
      </c>
      <c r="L297" s="3" t="inlineStr">
        <is>
          <t>FAIL energy: 159.0 does not satisfy &gt;= 450.0; UNKNOWN package_size: Product has no value for 'package_size'; UNKNOWN nutritionally_complete: Cannot determine 'nutritionally_complete' for this product; FAIL formulation: 'liquid' != 'emulsion'</t>
        </is>
      </c>
    </row>
    <row r="298">
      <c r="A298" s="3" t="inlineStr">
        <is>
          <t>1.1.60</t>
        </is>
      </c>
      <c r="B298" s="3" t="inlineStr">
        <is>
          <t>Īpašiem medicīniskiem nolūkiem paredzēta pārtika. Uztura režīms cilvēkiem tauku absorbcijas vai garo oglekļa ķēžu triglicerīdu (LCT) vielmaiņas traucē</t>
        </is>
      </c>
      <c r="C298" s="3" t="n">
        <v>1</v>
      </c>
      <c r="D298" s="3" t="inlineStr">
        <is>
          <t>Isosource Standard 500 ml</t>
        </is>
      </c>
      <c r="E298" s="7" t="inlineStr">
        <is>
          <t>UNKNOWN</t>
        </is>
      </c>
      <c r="F298" s="3" t="n">
        <v>0</v>
      </c>
      <c r="G298" s="3" t="n">
        <v>0</v>
      </c>
      <c r="H298" s="3" t="n">
        <v>0</v>
      </c>
      <c r="I298" s="3" t="n">
        <v>2</v>
      </c>
      <c r="J298" s="3" t="inlineStr"/>
      <c r="K298" s="3" t="inlineStr">
        <is>
          <t>package_size; nutritionally_complete</t>
        </is>
      </c>
      <c r="L298" s="3" t="inlineStr">
        <is>
          <t>UNKNOWN package_size: Product has no value for 'package_size'; UNKNOWN nutritionally_complete: Cannot determine 'nutritionally_complete' for this product</t>
        </is>
      </c>
    </row>
    <row r="299">
      <c r="A299" s="3" t="inlineStr">
        <is>
          <t>1.1.60</t>
        </is>
      </c>
      <c r="B299" s="3" t="inlineStr">
        <is>
          <t>Īpašiem medicīniskiem nolūkiem paredzēta pārtika. Uztura režīms cilvēkiem tauku absorbcijas vai garo oglekļa ķēžu triglicerīdu (LCT) vielmaiņas traucē</t>
        </is>
      </c>
      <c r="C299" s="3" t="n">
        <v>2</v>
      </c>
      <c r="D299" s="3" t="inlineStr">
        <is>
          <t>Isosource Standard 1000 ml</t>
        </is>
      </c>
      <c r="E299" s="7" t="inlineStr">
        <is>
          <t>UNKNOWN</t>
        </is>
      </c>
      <c r="F299" s="3" t="n">
        <v>0</v>
      </c>
      <c r="G299" s="3" t="n">
        <v>0</v>
      </c>
      <c r="H299" s="3" t="n">
        <v>0</v>
      </c>
      <c r="I299" s="3" t="n">
        <v>2</v>
      </c>
      <c r="J299" s="3" t="inlineStr"/>
      <c r="K299" s="3" t="inlineStr">
        <is>
          <t>package_size; nutritionally_complete</t>
        </is>
      </c>
      <c r="L299" s="3" t="inlineStr">
        <is>
          <t>UNKNOWN package_size: Product has no value for 'package_size'; UNKNOWN nutritionally_complete: Cannot determine 'nutritionally_complete' for this product</t>
        </is>
      </c>
    </row>
    <row r="300">
      <c r="A300" s="3" t="inlineStr">
        <is>
          <t>1.1.60</t>
        </is>
      </c>
      <c r="B300" s="3" t="inlineStr">
        <is>
          <t>Īpašiem medicīniskiem nolūkiem paredzēta pārtika. Uztura režīms cilvēkiem tauku absorbcijas vai garo oglekļa ķēžu triglicerīdu (LCT) vielmaiņas traucē</t>
        </is>
      </c>
      <c r="C300" s="3" t="n">
        <v>3</v>
      </c>
      <c r="D300" s="3" t="inlineStr">
        <is>
          <t>Isosource Standard Fibre 500 ml</t>
        </is>
      </c>
      <c r="E300" s="7" t="inlineStr">
        <is>
          <t>UNKNOWN</t>
        </is>
      </c>
      <c r="F300" s="3" t="n">
        <v>0</v>
      </c>
      <c r="G300" s="3" t="n">
        <v>0</v>
      </c>
      <c r="H300" s="3" t="n">
        <v>0</v>
      </c>
      <c r="I300" s="3" t="n">
        <v>2</v>
      </c>
      <c r="J300" s="3" t="inlineStr"/>
      <c r="K300" s="3" t="inlineStr">
        <is>
          <t>package_size; nutritionally_complete</t>
        </is>
      </c>
      <c r="L300" s="3" t="inlineStr">
        <is>
          <t>UNKNOWN package_size: Product has no value for 'package_size'; UNKNOWN nutritionally_complete: Cannot determine 'nutritionally_complete' for this product</t>
        </is>
      </c>
    </row>
    <row r="301">
      <c r="A301" s="3" t="inlineStr">
        <is>
          <t>1.1.60</t>
        </is>
      </c>
      <c r="B301" s="3" t="inlineStr">
        <is>
          <t>Īpašiem medicīniskiem nolūkiem paredzēta pārtika. Uztura režīms cilvēkiem tauku absorbcijas vai garo oglekļa ķēžu triglicerīdu (LCT) vielmaiņas traucē</t>
        </is>
      </c>
      <c r="C301" s="3" t="n">
        <v>4</v>
      </c>
      <c r="D301" s="3" t="inlineStr">
        <is>
          <t>Isosource Standard Fibre 1000 ml</t>
        </is>
      </c>
      <c r="E301" s="7" t="inlineStr">
        <is>
          <t>UNKNOWN</t>
        </is>
      </c>
      <c r="F301" s="3" t="n">
        <v>0</v>
      </c>
      <c r="G301" s="3" t="n">
        <v>0</v>
      </c>
      <c r="H301" s="3" t="n">
        <v>0</v>
      </c>
      <c r="I301" s="3" t="n">
        <v>2</v>
      </c>
      <c r="J301" s="3" t="inlineStr"/>
      <c r="K301" s="3" t="inlineStr">
        <is>
          <t>package_size; nutritionally_complete</t>
        </is>
      </c>
      <c r="L301" s="3" t="inlineStr">
        <is>
          <t>UNKNOWN package_size: Product has no value for 'package_size'; UNKNOWN nutritionally_complete: Cannot determine 'nutritionally_complete' for this product</t>
        </is>
      </c>
    </row>
    <row r="302">
      <c r="A302" s="3" t="inlineStr">
        <is>
          <t>1.1.60</t>
        </is>
      </c>
      <c r="B302" s="3" t="inlineStr">
        <is>
          <t>Īpašiem medicīniskiem nolūkiem paredzēta pārtika. Uztura režīms cilvēkiem tauku absorbcijas vai garo oglekļa ķēžu triglicerīdu (LCT) vielmaiņas traucē</t>
        </is>
      </c>
      <c r="C302" s="3" t="n">
        <v>5</v>
      </c>
      <c r="D302" s="3" t="inlineStr">
        <is>
          <t>Isosource Energy 500 ml</t>
        </is>
      </c>
      <c r="E302" s="7" t="inlineStr">
        <is>
          <t>UNKNOWN</t>
        </is>
      </c>
      <c r="F302" s="3" t="n">
        <v>0</v>
      </c>
      <c r="G302" s="3" t="n">
        <v>0</v>
      </c>
      <c r="H302" s="3" t="n">
        <v>0</v>
      </c>
      <c r="I302" s="3" t="n">
        <v>2</v>
      </c>
      <c r="J302" s="3" t="inlineStr"/>
      <c r="K302" s="3" t="inlineStr">
        <is>
          <t>package_size; nutritionally_complete</t>
        </is>
      </c>
      <c r="L302" s="3" t="inlineStr">
        <is>
          <t>UNKNOWN package_size: Product has no value for 'package_size'; UNKNOWN nutritionally_complete: Cannot determine 'nutritionally_complete' for this product</t>
        </is>
      </c>
    </row>
    <row r="303">
      <c r="A303" s="3" t="inlineStr">
        <is>
          <t>1.1.61</t>
        </is>
      </c>
      <c r="B303" s="3" t="inlineStr">
        <is>
          <t>Īpašiem medicīniskiem nolūkiem paredzēta pārtika. Uzturvērtības ziņā pilnvērtīgs produkts. Uztura režīms bērniem no 1 gada vecuma ar smagu alerģiju pr</t>
        </is>
      </c>
      <c r="C303" s="3" t="n">
        <v>1</v>
      </c>
      <c r="D303" s="3" t="inlineStr">
        <is>
          <t>Isosource Standard 500 ml</t>
        </is>
      </c>
      <c r="E303" s="5" t="inlineStr">
        <is>
          <t>NON_COMPLIANT</t>
        </is>
      </c>
      <c r="F303" s="3" t="n">
        <v>0.5</v>
      </c>
      <c r="G303" s="3" t="n">
        <v>2</v>
      </c>
      <c r="H303" s="3" t="n">
        <v>1</v>
      </c>
      <c r="I303" s="3" t="n">
        <v>1</v>
      </c>
      <c r="J303" s="3" t="inlineStr">
        <is>
          <t>formulation: liquid vs powder</t>
        </is>
      </c>
      <c r="K303" s="3" t="inlineStr">
        <is>
          <t>hypoallergenic</t>
        </is>
      </c>
      <c r="L303" s="3" t="inlineStr">
        <is>
          <t>UNKNOWN hypoallergenic: Cannot determine 'hypoallergenic' for this product; FAIL formulation: 'liquid' != 'powder'</t>
        </is>
      </c>
    </row>
    <row r="304">
      <c r="A304" s="3" t="inlineStr">
        <is>
          <t>1.1.61</t>
        </is>
      </c>
      <c r="B304" s="3" t="inlineStr">
        <is>
          <t>Īpašiem medicīniskiem nolūkiem paredzēta pārtika. Uzturvērtības ziņā pilnvērtīgs produkts. Uztura režīms bērniem no 1 gada vecuma ar smagu alerģiju pr</t>
        </is>
      </c>
      <c r="C304" s="3" t="n">
        <v>2</v>
      </c>
      <c r="D304" s="3" t="inlineStr">
        <is>
          <t>Isosource Standard 1000 ml</t>
        </is>
      </c>
      <c r="E304" s="5" t="inlineStr">
        <is>
          <t>NON_COMPLIANT</t>
        </is>
      </c>
      <c r="F304" s="3" t="n">
        <v>0.5</v>
      </c>
      <c r="G304" s="3" t="n">
        <v>2</v>
      </c>
      <c r="H304" s="3" t="n">
        <v>1</v>
      </c>
      <c r="I304" s="3" t="n">
        <v>1</v>
      </c>
      <c r="J304" s="3" t="inlineStr">
        <is>
          <t>formulation: liquid vs powder</t>
        </is>
      </c>
      <c r="K304" s="3" t="inlineStr">
        <is>
          <t>hypoallergenic</t>
        </is>
      </c>
      <c r="L304" s="3" t="inlineStr">
        <is>
          <t>UNKNOWN hypoallergenic: Cannot determine 'hypoallergenic' for this product; FAIL formulation: 'liquid' != 'powder'</t>
        </is>
      </c>
    </row>
    <row r="305">
      <c r="A305" s="3" t="inlineStr">
        <is>
          <t>1.1.61</t>
        </is>
      </c>
      <c r="B305" s="3" t="inlineStr">
        <is>
          <t>Īpašiem medicīniskiem nolūkiem paredzēta pārtika. Uzturvērtības ziņā pilnvērtīgs produkts. Uztura režīms bērniem no 1 gada vecuma ar smagu alerģiju pr</t>
        </is>
      </c>
      <c r="C305" s="3" t="n">
        <v>3</v>
      </c>
      <c r="D305" s="3" t="inlineStr">
        <is>
          <t>Isosource Standard Fibre 500 ml</t>
        </is>
      </c>
      <c r="E305" s="5" t="inlineStr">
        <is>
          <t>NON_COMPLIANT</t>
        </is>
      </c>
      <c r="F305" s="3" t="n">
        <v>0.5</v>
      </c>
      <c r="G305" s="3" t="n">
        <v>2</v>
      </c>
      <c r="H305" s="3" t="n">
        <v>1</v>
      </c>
      <c r="I305" s="3" t="n">
        <v>1</v>
      </c>
      <c r="J305" s="3" t="inlineStr">
        <is>
          <t>formulation: liquid vs powder</t>
        </is>
      </c>
      <c r="K305" s="3" t="inlineStr">
        <is>
          <t>hypoallergenic</t>
        </is>
      </c>
      <c r="L305" s="3" t="inlineStr">
        <is>
          <t>UNKNOWN hypoallergenic: Cannot determine 'hypoallergenic' for this product; FAIL formulation: 'liquid' != 'powder'</t>
        </is>
      </c>
    </row>
    <row r="306">
      <c r="A306" s="3" t="inlineStr">
        <is>
          <t>1.1.61</t>
        </is>
      </c>
      <c r="B306" s="3" t="inlineStr">
        <is>
          <t>Īpašiem medicīniskiem nolūkiem paredzēta pārtika. Uzturvērtības ziņā pilnvērtīgs produkts. Uztura režīms bērniem no 1 gada vecuma ar smagu alerģiju pr</t>
        </is>
      </c>
      <c r="C306" s="3" t="n">
        <v>4</v>
      </c>
      <c r="D306" s="3" t="inlineStr">
        <is>
          <t>Isosource Standard Fibre 1000 ml</t>
        </is>
      </c>
      <c r="E306" s="5" t="inlineStr">
        <is>
          <t>NON_COMPLIANT</t>
        </is>
      </c>
      <c r="F306" s="3" t="n">
        <v>0.5</v>
      </c>
      <c r="G306" s="3" t="n">
        <v>2</v>
      </c>
      <c r="H306" s="3" t="n">
        <v>1</v>
      </c>
      <c r="I306" s="3" t="n">
        <v>1</v>
      </c>
      <c r="J306" s="3" t="inlineStr">
        <is>
          <t>formulation: liquid vs powder</t>
        </is>
      </c>
      <c r="K306" s="3" t="inlineStr">
        <is>
          <t>hypoallergenic</t>
        </is>
      </c>
      <c r="L306" s="3" t="inlineStr">
        <is>
          <t>UNKNOWN hypoallergenic: Cannot determine 'hypoallergenic' for this product; FAIL formulation: 'liquid' != 'powder'</t>
        </is>
      </c>
    </row>
    <row r="307">
      <c r="A307" s="3" t="inlineStr">
        <is>
          <t>1.1.61</t>
        </is>
      </c>
      <c r="B307" s="3" t="inlineStr">
        <is>
          <t>Īpašiem medicīniskiem nolūkiem paredzēta pārtika. Uzturvērtības ziņā pilnvērtīgs produkts. Uztura režīms bērniem no 1 gada vecuma ar smagu alerģiju pr</t>
        </is>
      </c>
      <c r="C307" s="3" t="n">
        <v>5</v>
      </c>
      <c r="D307" s="3" t="inlineStr">
        <is>
          <t>Isosource Energy 500 ml</t>
        </is>
      </c>
      <c r="E307" s="5" t="inlineStr">
        <is>
          <t>NON_COMPLIANT</t>
        </is>
      </c>
      <c r="F307" s="3" t="n">
        <v>0.5</v>
      </c>
      <c r="G307" s="3" t="n">
        <v>2</v>
      </c>
      <c r="H307" s="3" t="n">
        <v>1</v>
      </c>
      <c r="I307" s="3" t="n">
        <v>1</v>
      </c>
      <c r="J307" s="3" t="inlineStr">
        <is>
          <t>formulation: liquid vs powder</t>
        </is>
      </c>
      <c r="K307" s="3" t="inlineStr">
        <is>
          <t>hypoallergenic</t>
        </is>
      </c>
      <c r="L307" s="3" t="inlineStr">
        <is>
          <t>UNKNOWN hypoallergenic: Cannot determine 'hypoallergenic' for this product; FAIL formulation: 'liquid' != 'powder'</t>
        </is>
      </c>
    </row>
    <row r="308">
      <c r="A308" s="3" t="inlineStr">
        <is>
          <t>1.1.62</t>
        </is>
      </c>
      <c r="B308" s="3" t="inlineStr">
        <is>
          <t>Īpašiem medicīniskiem nolūkiem paredzēta pārtika. Uzturvērtības ziņā pilnvērtīgs produkts. Uztura režīms zīdaiņiem no dzimšanas ar smagu alerģiju pret</t>
        </is>
      </c>
      <c r="C308" s="3" t="n">
        <v>1</v>
      </c>
      <c r="D308" s="3" t="inlineStr">
        <is>
          <t>Isosource Standard 500 ml</t>
        </is>
      </c>
      <c r="E308" s="4" t="inlineStr">
        <is>
          <t>PARTIALLY_COMPLIANT</t>
        </is>
      </c>
      <c r="F308" s="3" t="n">
        <v>0.75</v>
      </c>
      <c r="G308" s="3" t="n">
        <v>3</v>
      </c>
      <c r="H308" s="3" t="n">
        <v>0</v>
      </c>
      <c r="I308" s="3" t="n">
        <v>1</v>
      </c>
      <c r="J308" s="3" t="inlineStr"/>
      <c r="K308" s="3" t="inlineStr">
        <is>
          <t>hypoallergenic</t>
        </is>
      </c>
      <c r="L308" s="3" t="inlineStr">
        <is>
          <t>UNKNOWN hypoallergenic: Cannot determine 'hypoallergenic' for this product</t>
        </is>
      </c>
    </row>
    <row r="309">
      <c r="A309" s="3" t="inlineStr">
        <is>
          <t>1.1.62</t>
        </is>
      </c>
      <c r="B309" s="3" t="inlineStr">
        <is>
          <t>Īpašiem medicīniskiem nolūkiem paredzēta pārtika. Uzturvērtības ziņā pilnvērtīgs produkts. Uztura režīms zīdaiņiem no dzimšanas ar smagu alerģiju pret</t>
        </is>
      </c>
      <c r="C309" s="3" t="n">
        <v>2</v>
      </c>
      <c r="D309" s="3" t="inlineStr">
        <is>
          <t>Isosource Standard 1000 ml</t>
        </is>
      </c>
      <c r="E309" s="4" t="inlineStr">
        <is>
          <t>PARTIALLY_COMPLIANT</t>
        </is>
      </c>
      <c r="F309" s="3" t="n">
        <v>0.75</v>
      </c>
      <c r="G309" s="3" t="n">
        <v>3</v>
      </c>
      <c r="H309" s="3" t="n">
        <v>0</v>
      </c>
      <c r="I309" s="3" t="n">
        <v>1</v>
      </c>
      <c r="J309" s="3" t="inlineStr"/>
      <c r="K309" s="3" t="inlineStr">
        <is>
          <t>hypoallergenic</t>
        </is>
      </c>
      <c r="L309" s="3" t="inlineStr">
        <is>
          <t>UNKNOWN hypoallergenic: Cannot determine 'hypoallergenic' for this product</t>
        </is>
      </c>
    </row>
    <row r="310">
      <c r="A310" s="3" t="inlineStr">
        <is>
          <t>1.1.62</t>
        </is>
      </c>
      <c r="B310" s="3" t="inlineStr">
        <is>
          <t>Īpašiem medicīniskiem nolūkiem paredzēta pārtika. Uzturvērtības ziņā pilnvērtīgs produkts. Uztura režīms zīdaiņiem no dzimšanas ar smagu alerģiju pret</t>
        </is>
      </c>
      <c r="C310" s="3" t="n">
        <v>3</v>
      </c>
      <c r="D310" s="3" t="inlineStr">
        <is>
          <t>Isosource Standard Fibre 500 ml</t>
        </is>
      </c>
      <c r="E310" s="4" t="inlineStr">
        <is>
          <t>PARTIALLY_COMPLIANT</t>
        </is>
      </c>
      <c r="F310" s="3" t="n">
        <v>0.75</v>
      </c>
      <c r="G310" s="3" t="n">
        <v>3</v>
      </c>
      <c r="H310" s="3" t="n">
        <v>0</v>
      </c>
      <c r="I310" s="3" t="n">
        <v>1</v>
      </c>
      <c r="J310" s="3" t="inlineStr"/>
      <c r="K310" s="3" t="inlineStr">
        <is>
          <t>hypoallergenic</t>
        </is>
      </c>
      <c r="L310" s="3" t="inlineStr">
        <is>
          <t>UNKNOWN hypoallergenic: Cannot determine 'hypoallergenic' for this product</t>
        </is>
      </c>
    </row>
    <row r="311">
      <c r="A311" s="3" t="inlineStr">
        <is>
          <t>1.1.62</t>
        </is>
      </c>
      <c r="B311" s="3" t="inlineStr">
        <is>
          <t>Īpašiem medicīniskiem nolūkiem paredzēta pārtika. Uzturvērtības ziņā pilnvērtīgs produkts. Uztura režīms zīdaiņiem no dzimšanas ar smagu alerģiju pret</t>
        </is>
      </c>
      <c r="C311" s="3" t="n">
        <v>4</v>
      </c>
      <c r="D311" s="3" t="inlineStr">
        <is>
          <t>Isosource Standard Fibre 1000 ml</t>
        </is>
      </c>
      <c r="E311" s="4" t="inlineStr">
        <is>
          <t>PARTIALLY_COMPLIANT</t>
        </is>
      </c>
      <c r="F311" s="3" t="n">
        <v>0.75</v>
      </c>
      <c r="G311" s="3" t="n">
        <v>3</v>
      </c>
      <c r="H311" s="3" t="n">
        <v>0</v>
      </c>
      <c r="I311" s="3" t="n">
        <v>1</v>
      </c>
      <c r="J311" s="3" t="inlineStr"/>
      <c r="K311" s="3" t="inlineStr">
        <is>
          <t>hypoallergenic</t>
        </is>
      </c>
      <c r="L311" s="3" t="inlineStr">
        <is>
          <t>UNKNOWN hypoallergenic: Cannot determine 'hypoallergenic' for this product</t>
        </is>
      </c>
    </row>
    <row r="312">
      <c r="A312" s="3" t="inlineStr">
        <is>
          <t>1.1.62</t>
        </is>
      </c>
      <c r="B312" s="3" t="inlineStr">
        <is>
          <t>Īpašiem medicīniskiem nolūkiem paredzēta pārtika. Uzturvērtības ziņā pilnvērtīgs produkts. Uztura režīms zīdaiņiem no dzimšanas ar smagu alerģiju pret</t>
        </is>
      </c>
      <c r="C312" s="3" t="n">
        <v>5</v>
      </c>
      <c r="D312" s="3" t="inlineStr">
        <is>
          <t>Isosource Energy 500 ml</t>
        </is>
      </c>
      <c r="E312" s="4" t="inlineStr">
        <is>
          <t>PARTIALLY_COMPLIANT</t>
        </is>
      </c>
      <c r="F312" s="3" t="n">
        <v>0.75</v>
      </c>
      <c r="G312" s="3" t="n">
        <v>3</v>
      </c>
      <c r="H312" s="3" t="n">
        <v>0</v>
      </c>
      <c r="I312" s="3" t="n">
        <v>1</v>
      </c>
      <c r="J312" s="3" t="inlineStr"/>
      <c r="K312" s="3" t="inlineStr">
        <is>
          <t>hypoallergenic</t>
        </is>
      </c>
      <c r="L312" s="3" t="inlineStr">
        <is>
          <t>UNKNOWN hypoallergenic: Cannot determine 'hypoallergenic' for this product</t>
        </is>
      </c>
    </row>
    <row r="313">
      <c r="A313" s="3" t="inlineStr">
        <is>
          <t>1.2</t>
        </is>
      </c>
      <c r="B313" s="3" t="inlineStr">
        <is>
          <t>Medicīnas ierīces, kas nepieciešamas enterālās barošanas nodrošināšanai</t>
        </is>
      </c>
      <c r="C313" s="3" t="n">
        <v>1</v>
      </c>
      <c r="D313" s="3" t="inlineStr">
        <is>
          <t>Isosource Standard 500 ml</t>
        </is>
      </c>
      <c r="E313" s="6" t="inlineStr">
        <is>
          <t>COMPLIANT</t>
        </is>
      </c>
      <c r="F313" s="3" t="n">
        <v>1</v>
      </c>
      <c r="G313" s="3" t="n">
        <v>1</v>
      </c>
      <c r="H313" s="3" t="n">
        <v>0</v>
      </c>
      <c r="I313" s="3" t="n">
        <v>0</v>
      </c>
      <c r="J313" s="3" t="inlineStr"/>
      <c r="K313" s="3" t="inlineStr"/>
      <c r="L313" s="3" t="inlineStr">
        <is>
          <t>All checked criteria passed</t>
        </is>
      </c>
    </row>
    <row r="314">
      <c r="A314" s="3" t="inlineStr">
        <is>
          <t>1.2</t>
        </is>
      </c>
      <c r="B314" s="3" t="inlineStr">
        <is>
          <t>Medicīnas ierīces, kas nepieciešamas enterālās barošanas nodrošināšanai</t>
        </is>
      </c>
      <c r="C314" s="3" t="n">
        <v>2</v>
      </c>
      <c r="D314" s="3" t="inlineStr">
        <is>
          <t>Isosource Standard 1000 ml</t>
        </is>
      </c>
      <c r="E314" s="6" t="inlineStr">
        <is>
          <t>COMPLIANT</t>
        </is>
      </c>
      <c r="F314" s="3" t="n">
        <v>1</v>
      </c>
      <c r="G314" s="3" t="n">
        <v>1</v>
      </c>
      <c r="H314" s="3" t="n">
        <v>0</v>
      </c>
      <c r="I314" s="3" t="n">
        <v>0</v>
      </c>
      <c r="J314" s="3" t="inlineStr"/>
      <c r="K314" s="3" t="inlineStr"/>
      <c r="L314" s="3" t="inlineStr">
        <is>
          <t>All checked criteria passed</t>
        </is>
      </c>
    </row>
    <row r="315">
      <c r="A315" s="3" t="inlineStr">
        <is>
          <t>1.2</t>
        </is>
      </c>
      <c r="B315" s="3" t="inlineStr">
        <is>
          <t>Medicīnas ierīces, kas nepieciešamas enterālās barošanas nodrošināšanai</t>
        </is>
      </c>
      <c r="C315" s="3" t="n">
        <v>3</v>
      </c>
      <c r="D315" s="3" t="inlineStr">
        <is>
          <t>Isosource Standard Fibre 500 ml</t>
        </is>
      </c>
      <c r="E315" s="6" t="inlineStr">
        <is>
          <t>COMPLIANT</t>
        </is>
      </c>
      <c r="F315" s="3" t="n">
        <v>1</v>
      </c>
      <c r="G315" s="3" t="n">
        <v>1</v>
      </c>
      <c r="H315" s="3" t="n">
        <v>0</v>
      </c>
      <c r="I315" s="3" t="n">
        <v>0</v>
      </c>
      <c r="J315" s="3" t="inlineStr"/>
      <c r="K315" s="3" t="inlineStr"/>
      <c r="L315" s="3" t="inlineStr">
        <is>
          <t>All checked criteria passed</t>
        </is>
      </c>
    </row>
    <row r="316">
      <c r="A316" s="3" t="inlineStr">
        <is>
          <t>1.2</t>
        </is>
      </c>
      <c r="B316" s="3" t="inlineStr">
        <is>
          <t>Medicīnas ierīces, kas nepieciešamas enterālās barošanas nodrošināšanai</t>
        </is>
      </c>
      <c r="C316" s="3" t="n">
        <v>4</v>
      </c>
      <c r="D316" s="3" t="inlineStr">
        <is>
          <t>Isosource Standard Fibre 1000 ml</t>
        </is>
      </c>
      <c r="E316" s="6" t="inlineStr">
        <is>
          <t>COMPLIANT</t>
        </is>
      </c>
      <c r="F316" s="3" t="n">
        <v>1</v>
      </c>
      <c r="G316" s="3" t="n">
        <v>1</v>
      </c>
      <c r="H316" s="3" t="n">
        <v>0</v>
      </c>
      <c r="I316" s="3" t="n">
        <v>0</v>
      </c>
      <c r="J316" s="3" t="inlineStr"/>
      <c r="K316" s="3" t="inlineStr"/>
      <c r="L316" s="3" t="inlineStr">
        <is>
          <t>All checked criteria passed</t>
        </is>
      </c>
    </row>
    <row r="317">
      <c r="A317" s="3" t="inlineStr">
        <is>
          <t>1.2</t>
        </is>
      </c>
      <c r="B317" s="3" t="inlineStr">
        <is>
          <t>Medicīnas ierīces, kas nepieciešamas enterālās barošanas nodrošināšanai</t>
        </is>
      </c>
      <c r="C317" s="3" t="n">
        <v>5</v>
      </c>
      <c r="D317" s="3" t="inlineStr">
        <is>
          <t>Isosource Energy 500 ml</t>
        </is>
      </c>
      <c r="E317" s="6" t="inlineStr">
        <is>
          <t>COMPLIANT</t>
        </is>
      </c>
      <c r="F317" s="3" t="n">
        <v>1</v>
      </c>
      <c r="G317" s="3" t="n">
        <v>1</v>
      </c>
      <c r="H317" s="3" t="n">
        <v>0</v>
      </c>
      <c r="I317" s="3" t="n">
        <v>0</v>
      </c>
      <c r="J317" s="3" t="inlineStr"/>
      <c r="K317" s="3" t="inlineStr"/>
      <c r="L317" s="3" t="inlineStr">
        <is>
          <t>All checked criteria passed</t>
        </is>
      </c>
    </row>
    <row r="318">
      <c r="A318" s="3" t="inlineStr">
        <is>
          <t>1.2.1</t>
        </is>
      </c>
      <c r="B318" s="3" t="inlineStr">
        <is>
          <t>Šļirce enterālās barošanas maisījuma ievadīšanai bolus ceļā, ar savienojošo elementu (pāreju/ adapteri), kas nodrošina pareizu šļirces pievienošanu ti</t>
        </is>
      </c>
      <c r="C318" s="3" t="n">
        <v>1</v>
      </c>
      <c r="D318" s="3" t="inlineStr">
        <is>
          <t>Isosource Standard 500 ml</t>
        </is>
      </c>
      <c r="E318" s="5" t="inlineStr">
        <is>
          <t>NON_COMPLIANT</t>
        </is>
      </c>
      <c r="F318" s="3" t="n">
        <v>0.333</v>
      </c>
      <c r="G318" s="3" t="n">
        <v>1</v>
      </c>
      <c r="H318" s="3" t="n">
        <v>2</v>
      </c>
      <c r="I318" s="3" t="n">
        <v>0</v>
      </c>
      <c r="J318" s="3" t="inlineStr">
        <is>
          <t>volume: 500.0 ml vs = 60.0 ml; formulation: liquid vs syringe</t>
        </is>
      </c>
      <c r="K318" s="3" t="inlineStr"/>
      <c r="L318" s="3" t="inlineStr">
        <is>
          <t>FAIL volume: 500.0 ml != 60.0 ml; FAIL formulation: 'liquid' != 'syringe'</t>
        </is>
      </c>
    </row>
    <row r="319">
      <c r="A319" s="3" t="inlineStr">
        <is>
          <t>1.2.1</t>
        </is>
      </c>
      <c r="B319" s="3" t="inlineStr">
        <is>
          <t>Šļirce enterālās barošanas maisījuma ievadīšanai bolus ceļā, ar savienojošo elementu (pāreju/ adapteri), kas nodrošina pareizu šļirces pievienošanu ti</t>
        </is>
      </c>
      <c r="C319" s="3" t="n">
        <v>2</v>
      </c>
      <c r="D319" s="3" t="inlineStr">
        <is>
          <t>Isosource Standard 1000 ml</t>
        </is>
      </c>
      <c r="E319" s="5" t="inlineStr">
        <is>
          <t>NON_COMPLIANT</t>
        </is>
      </c>
      <c r="F319" s="3" t="n">
        <v>0.333</v>
      </c>
      <c r="G319" s="3" t="n">
        <v>1</v>
      </c>
      <c r="H319" s="3" t="n">
        <v>2</v>
      </c>
      <c r="I319" s="3" t="n">
        <v>0</v>
      </c>
      <c r="J319" s="3" t="inlineStr">
        <is>
          <t>volume: 1000.0 ml vs = 60.0 ml; formulation: liquid vs syringe</t>
        </is>
      </c>
      <c r="K319" s="3" t="inlineStr"/>
      <c r="L319" s="3" t="inlineStr">
        <is>
          <t>FAIL volume: 1000.0 ml != 60.0 ml; FAIL formulation: 'liquid' != 'syringe'</t>
        </is>
      </c>
    </row>
    <row r="320">
      <c r="A320" s="3" t="inlineStr">
        <is>
          <t>1.2.1</t>
        </is>
      </c>
      <c r="B320" s="3" t="inlineStr">
        <is>
          <t>Šļirce enterālās barošanas maisījuma ievadīšanai bolus ceļā, ar savienojošo elementu (pāreju/ adapteri), kas nodrošina pareizu šļirces pievienošanu ti</t>
        </is>
      </c>
      <c r="C320" s="3" t="n">
        <v>3</v>
      </c>
      <c r="D320" s="3" t="inlineStr">
        <is>
          <t>Isosource Standard Fibre 500 ml</t>
        </is>
      </c>
      <c r="E320" s="5" t="inlineStr">
        <is>
          <t>NON_COMPLIANT</t>
        </is>
      </c>
      <c r="F320" s="3" t="n">
        <v>0.333</v>
      </c>
      <c r="G320" s="3" t="n">
        <v>1</v>
      </c>
      <c r="H320" s="3" t="n">
        <v>2</v>
      </c>
      <c r="I320" s="3" t="n">
        <v>0</v>
      </c>
      <c r="J320" s="3" t="inlineStr">
        <is>
          <t>volume: 500.0 ml vs = 60.0 ml; formulation: liquid vs syringe</t>
        </is>
      </c>
      <c r="K320" s="3" t="inlineStr"/>
      <c r="L320" s="3" t="inlineStr">
        <is>
          <t>FAIL volume: 500.0 ml != 60.0 ml; FAIL formulation: 'liquid' != 'syringe'</t>
        </is>
      </c>
    </row>
    <row r="321">
      <c r="A321" s="3" t="inlineStr">
        <is>
          <t>1.2.1</t>
        </is>
      </c>
      <c r="B321" s="3" t="inlineStr">
        <is>
          <t>Šļirce enterālās barošanas maisījuma ievadīšanai bolus ceļā, ar savienojošo elementu (pāreju/ adapteri), kas nodrošina pareizu šļirces pievienošanu ti</t>
        </is>
      </c>
      <c r="C321" s="3" t="n">
        <v>4</v>
      </c>
      <c r="D321" s="3" t="inlineStr">
        <is>
          <t>Isosource Standard Fibre 1000 ml</t>
        </is>
      </c>
      <c r="E321" s="5" t="inlineStr">
        <is>
          <t>NON_COMPLIANT</t>
        </is>
      </c>
      <c r="F321" s="3" t="n">
        <v>0.333</v>
      </c>
      <c r="G321" s="3" t="n">
        <v>1</v>
      </c>
      <c r="H321" s="3" t="n">
        <v>2</v>
      </c>
      <c r="I321" s="3" t="n">
        <v>0</v>
      </c>
      <c r="J321" s="3" t="inlineStr">
        <is>
          <t>volume: 1000.0 ml vs = 60.0 ml; formulation: liquid vs syringe</t>
        </is>
      </c>
      <c r="K321" s="3" t="inlineStr"/>
      <c r="L321" s="3" t="inlineStr">
        <is>
          <t>FAIL volume: 1000.0 ml != 60.0 ml; FAIL formulation: 'liquid' != 'syringe'</t>
        </is>
      </c>
    </row>
    <row r="322">
      <c r="A322" s="3" t="inlineStr">
        <is>
          <t>1.2.1</t>
        </is>
      </c>
      <c r="B322" s="3" t="inlineStr">
        <is>
          <t>Šļirce enterālās barošanas maisījuma ievadīšanai bolus ceļā, ar savienojošo elementu (pāreju/ adapteri), kas nodrošina pareizu šļirces pievienošanu ti</t>
        </is>
      </c>
      <c r="C322" s="3" t="n">
        <v>5</v>
      </c>
      <c r="D322" s="3" t="inlineStr">
        <is>
          <t>Isosource Energy 500 ml</t>
        </is>
      </c>
      <c r="E322" s="5" t="inlineStr">
        <is>
          <t>NON_COMPLIANT</t>
        </is>
      </c>
      <c r="F322" s="3" t="n">
        <v>0.333</v>
      </c>
      <c r="G322" s="3" t="n">
        <v>1</v>
      </c>
      <c r="H322" s="3" t="n">
        <v>2</v>
      </c>
      <c r="I322" s="3" t="n">
        <v>0</v>
      </c>
      <c r="J322" s="3" t="inlineStr">
        <is>
          <t>volume: 500.0 ml vs = 60.0 ml; formulation: liquid vs syringe</t>
        </is>
      </c>
      <c r="K322" s="3" t="inlineStr"/>
      <c r="L322" s="3" t="inlineStr">
        <is>
          <t>FAIL volume: 500.0 ml != 60.0 ml; FAIL formulation: 'liquid' != 'syringe'</t>
        </is>
      </c>
    </row>
    <row r="323">
      <c r="A323" s="3" t="inlineStr">
        <is>
          <t>1.2.2</t>
        </is>
      </c>
      <c r="B323" s="3" t="inlineStr">
        <is>
          <t>Šļirce enterālās barošanas maisījuma ievadīšanai bolus ceļā, ar savienojošo elementu (pāreju/ adapteri), kas nodrošina pareizu šļirces pievienošanu ti</t>
        </is>
      </c>
      <c r="C323" s="3" t="n">
        <v>1</v>
      </c>
      <c r="D323" s="3" t="inlineStr">
        <is>
          <t>Isosource Standard 500 ml</t>
        </is>
      </c>
      <c r="E323" s="5" t="inlineStr">
        <is>
          <t>NON_COMPLIANT</t>
        </is>
      </c>
      <c r="F323" s="3" t="n">
        <v>0.333</v>
      </c>
      <c r="G323" s="3" t="n">
        <v>1</v>
      </c>
      <c r="H323" s="3" t="n">
        <v>2</v>
      </c>
      <c r="I323" s="3" t="n">
        <v>0</v>
      </c>
      <c r="J323" s="3" t="inlineStr">
        <is>
          <t>volume: 500.0 ml vs = 20.0 ml; formulation: liquid vs syringe</t>
        </is>
      </c>
      <c r="K323" s="3" t="inlineStr"/>
      <c r="L323" s="3" t="inlineStr">
        <is>
          <t>FAIL volume: 500.0 ml != 20.0 ml; FAIL formulation: 'liquid' != 'syringe'</t>
        </is>
      </c>
    </row>
    <row r="324">
      <c r="A324" s="3" t="inlineStr">
        <is>
          <t>1.2.2</t>
        </is>
      </c>
      <c r="B324" s="3" t="inlineStr">
        <is>
          <t>Šļirce enterālās barošanas maisījuma ievadīšanai bolus ceļā, ar savienojošo elementu (pāreju/ adapteri), kas nodrošina pareizu šļirces pievienošanu ti</t>
        </is>
      </c>
      <c r="C324" s="3" t="n">
        <v>2</v>
      </c>
      <c r="D324" s="3" t="inlineStr">
        <is>
          <t>Isosource Standard 1000 ml</t>
        </is>
      </c>
      <c r="E324" s="5" t="inlineStr">
        <is>
          <t>NON_COMPLIANT</t>
        </is>
      </c>
      <c r="F324" s="3" t="n">
        <v>0.333</v>
      </c>
      <c r="G324" s="3" t="n">
        <v>1</v>
      </c>
      <c r="H324" s="3" t="n">
        <v>2</v>
      </c>
      <c r="I324" s="3" t="n">
        <v>0</v>
      </c>
      <c r="J324" s="3" t="inlineStr">
        <is>
          <t>volume: 1000.0 ml vs = 20.0 ml; formulation: liquid vs syringe</t>
        </is>
      </c>
      <c r="K324" s="3" t="inlineStr"/>
      <c r="L324" s="3" t="inlineStr">
        <is>
          <t>FAIL volume: 1000.0 ml != 20.0 ml; FAIL formulation: 'liquid' != 'syringe'</t>
        </is>
      </c>
    </row>
    <row r="325">
      <c r="A325" s="3" t="inlineStr">
        <is>
          <t>1.2.2</t>
        </is>
      </c>
      <c r="B325" s="3" t="inlineStr">
        <is>
          <t>Šļirce enterālās barošanas maisījuma ievadīšanai bolus ceļā, ar savienojošo elementu (pāreju/ adapteri), kas nodrošina pareizu šļirces pievienošanu ti</t>
        </is>
      </c>
      <c r="C325" s="3" t="n">
        <v>3</v>
      </c>
      <c r="D325" s="3" t="inlineStr">
        <is>
          <t>Isosource Standard Fibre 500 ml</t>
        </is>
      </c>
      <c r="E325" s="5" t="inlineStr">
        <is>
          <t>NON_COMPLIANT</t>
        </is>
      </c>
      <c r="F325" s="3" t="n">
        <v>0.333</v>
      </c>
      <c r="G325" s="3" t="n">
        <v>1</v>
      </c>
      <c r="H325" s="3" t="n">
        <v>2</v>
      </c>
      <c r="I325" s="3" t="n">
        <v>0</v>
      </c>
      <c r="J325" s="3" t="inlineStr">
        <is>
          <t>volume: 500.0 ml vs = 20.0 ml; formulation: liquid vs syringe</t>
        </is>
      </c>
      <c r="K325" s="3" t="inlineStr"/>
      <c r="L325" s="3" t="inlineStr">
        <is>
          <t>FAIL volume: 500.0 ml != 20.0 ml; FAIL formulation: 'liquid' != 'syringe'</t>
        </is>
      </c>
    </row>
    <row r="326">
      <c r="A326" s="3" t="inlineStr">
        <is>
          <t>1.2.2</t>
        </is>
      </c>
      <c r="B326" s="3" t="inlineStr">
        <is>
          <t>Šļirce enterālās barošanas maisījuma ievadīšanai bolus ceļā, ar savienojošo elementu (pāreju/ adapteri), kas nodrošina pareizu šļirces pievienošanu ti</t>
        </is>
      </c>
      <c r="C326" s="3" t="n">
        <v>4</v>
      </c>
      <c r="D326" s="3" t="inlineStr">
        <is>
          <t>Isosource Standard Fibre 1000 ml</t>
        </is>
      </c>
      <c r="E326" s="5" t="inlineStr">
        <is>
          <t>NON_COMPLIANT</t>
        </is>
      </c>
      <c r="F326" s="3" t="n">
        <v>0.333</v>
      </c>
      <c r="G326" s="3" t="n">
        <v>1</v>
      </c>
      <c r="H326" s="3" t="n">
        <v>2</v>
      </c>
      <c r="I326" s="3" t="n">
        <v>0</v>
      </c>
      <c r="J326" s="3" t="inlineStr">
        <is>
          <t>volume: 1000.0 ml vs = 20.0 ml; formulation: liquid vs syringe</t>
        </is>
      </c>
      <c r="K326" s="3" t="inlineStr"/>
      <c r="L326" s="3" t="inlineStr">
        <is>
          <t>FAIL volume: 1000.0 ml != 20.0 ml; FAIL formulation: 'liquid' != 'syringe'</t>
        </is>
      </c>
    </row>
    <row r="327">
      <c r="A327" s="3" t="inlineStr">
        <is>
          <t>1.2.2</t>
        </is>
      </c>
      <c r="B327" s="3" t="inlineStr">
        <is>
          <t>Šļirce enterālās barošanas maisījuma ievadīšanai bolus ceļā, ar savienojošo elementu (pāreju/ adapteri), kas nodrošina pareizu šļirces pievienošanu ti</t>
        </is>
      </c>
      <c r="C327" s="3" t="n">
        <v>5</v>
      </c>
      <c r="D327" s="3" t="inlineStr">
        <is>
          <t>Isosource Energy 500 ml</t>
        </is>
      </c>
      <c r="E327" s="5" t="inlineStr">
        <is>
          <t>NON_COMPLIANT</t>
        </is>
      </c>
      <c r="F327" s="3" t="n">
        <v>0.333</v>
      </c>
      <c r="G327" s="3" t="n">
        <v>1</v>
      </c>
      <c r="H327" s="3" t="n">
        <v>2</v>
      </c>
      <c r="I327" s="3" t="n">
        <v>0</v>
      </c>
      <c r="J327" s="3" t="inlineStr">
        <is>
          <t>volume: 500.0 ml vs = 20.0 ml; formulation: liquid vs syringe</t>
        </is>
      </c>
      <c r="K327" s="3" t="inlineStr"/>
      <c r="L327" s="3" t="inlineStr">
        <is>
          <t>FAIL volume: 500.0 ml != 20.0 ml; FAIL formulation: 'liquid' != 'syringe'</t>
        </is>
      </c>
    </row>
    <row r="328">
      <c r="A328" s="3" t="inlineStr">
        <is>
          <t>1.2.3</t>
        </is>
      </c>
      <c r="B328" s="3" t="inlineStr">
        <is>
          <t>Šļirce enterālās barošanas maisījuma ievadīšanai bolus ceļā, ar savienojošo elementu (pāreju/ adapteri), kas nodrošina pareizu šļirces pievienošanu ti</t>
        </is>
      </c>
      <c r="C328" s="3" t="n">
        <v>1</v>
      </c>
      <c r="D328" s="3" t="inlineStr">
        <is>
          <t>Isosource Standard 500 ml</t>
        </is>
      </c>
      <c r="E328" s="5" t="inlineStr">
        <is>
          <t>NON_COMPLIANT</t>
        </is>
      </c>
      <c r="F328" s="3" t="n">
        <v>0.333</v>
      </c>
      <c r="G328" s="3" t="n">
        <v>1</v>
      </c>
      <c r="H328" s="3" t="n">
        <v>2</v>
      </c>
      <c r="I328" s="3" t="n">
        <v>0</v>
      </c>
      <c r="J328" s="3" t="inlineStr">
        <is>
          <t>volume: 500.0 ml vs = 10.0 ml; formulation: liquid vs syringe</t>
        </is>
      </c>
      <c r="K328" s="3" t="inlineStr"/>
      <c r="L328" s="3" t="inlineStr">
        <is>
          <t>FAIL volume: 500.0 ml != 10.0 ml; FAIL formulation: 'liquid' != 'syringe'</t>
        </is>
      </c>
    </row>
    <row r="329">
      <c r="A329" s="3" t="inlineStr">
        <is>
          <t>1.2.3</t>
        </is>
      </c>
      <c r="B329" s="3" t="inlineStr">
        <is>
          <t>Šļirce enterālās barošanas maisījuma ievadīšanai bolus ceļā, ar savienojošo elementu (pāreju/ adapteri), kas nodrošina pareizu šļirces pievienošanu ti</t>
        </is>
      </c>
      <c r="C329" s="3" t="n">
        <v>2</v>
      </c>
      <c r="D329" s="3" t="inlineStr">
        <is>
          <t>Isosource Standard 1000 ml</t>
        </is>
      </c>
      <c r="E329" s="5" t="inlineStr">
        <is>
          <t>NON_COMPLIANT</t>
        </is>
      </c>
      <c r="F329" s="3" t="n">
        <v>0.333</v>
      </c>
      <c r="G329" s="3" t="n">
        <v>1</v>
      </c>
      <c r="H329" s="3" t="n">
        <v>2</v>
      </c>
      <c r="I329" s="3" t="n">
        <v>0</v>
      </c>
      <c r="J329" s="3" t="inlineStr">
        <is>
          <t>volume: 1000.0 ml vs = 10.0 ml; formulation: liquid vs syringe</t>
        </is>
      </c>
      <c r="K329" s="3" t="inlineStr"/>
      <c r="L329" s="3" t="inlineStr">
        <is>
          <t>FAIL volume: 1000.0 ml != 10.0 ml; FAIL formulation: 'liquid' != 'syringe'</t>
        </is>
      </c>
    </row>
    <row r="330">
      <c r="A330" s="3" t="inlineStr">
        <is>
          <t>1.2.3</t>
        </is>
      </c>
      <c r="B330" s="3" t="inlineStr">
        <is>
          <t>Šļirce enterālās barošanas maisījuma ievadīšanai bolus ceļā, ar savienojošo elementu (pāreju/ adapteri), kas nodrošina pareizu šļirces pievienošanu ti</t>
        </is>
      </c>
      <c r="C330" s="3" t="n">
        <v>3</v>
      </c>
      <c r="D330" s="3" t="inlineStr">
        <is>
          <t>Isosource Standard Fibre 500 ml</t>
        </is>
      </c>
      <c r="E330" s="5" t="inlineStr">
        <is>
          <t>NON_COMPLIANT</t>
        </is>
      </c>
      <c r="F330" s="3" t="n">
        <v>0.333</v>
      </c>
      <c r="G330" s="3" t="n">
        <v>1</v>
      </c>
      <c r="H330" s="3" t="n">
        <v>2</v>
      </c>
      <c r="I330" s="3" t="n">
        <v>0</v>
      </c>
      <c r="J330" s="3" t="inlineStr">
        <is>
          <t>volume: 500.0 ml vs = 10.0 ml; formulation: liquid vs syringe</t>
        </is>
      </c>
      <c r="K330" s="3" t="inlineStr"/>
      <c r="L330" s="3" t="inlineStr">
        <is>
          <t>FAIL volume: 500.0 ml != 10.0 ml; FAIL formulation: 'liquid' != 'syringe'</t>
        </is>
      </c>
    </row>
    <row r="331">
      <c r="A331" s="3" t="inlineStr">
        <is>
          <t>1.2.3</t>
        </is>
      </c>
      <c r="B331" s="3" t="inlineStr">
        <is>
          <t>Šļirce enterālās barošanas maisījuma ievadīšanai bolus ceļā, ar savienojošo elementu (pāreju/ adapteri), kas nodrošina pareizu šļirces pievienošanu ti</t>
        </is>
      </c>
      <c r="C331" s="3" t="n">
        <v>4</v>
      </c>
      <c r="D331" s="3" t="inlineStr">
        <is>
          <t>Isosource Standard Fibre 1000 ml</t>
        </is>
      </c>
      <c r="E331" s="5" t="inlineStr">
        <is>
          <t>NON_COMPLIANT</t>
        </is>
      </c>
      <c r="F331" s="3" t="n">
        <v>0.333</v>
      </c>
      <c r="G331" s="3" t="n">
        <v>1</v>
      </c>
      <c r="H331" s="3" t="n">
        <v>2</v>
      </c>
      <c r="I331" s="3" t="n">
        <v>0</v>
      </c>
      <c r="J331" s="3" t="inlineStr">
        <is>
          <t>volume: 1000.0 ml vs = 10.0 ml; formulation: liquid vs syringe</t>
        </is>
      </c>
      <c r="K331" s="3" t="inlineStr"/>
      <c r="L331" s="3" t="inlineStr">
        <is>
          <t>FAIL volume: 1000.0 ml != 10.0 ml; FAIL formulation: 'liquid' != 'syringe'</t>
        </is>
      </c>
    </row>
    <row r="332">
      <c r="A332" s="3" t="inlineStr">
        <is>
          <t>1.2.3</t>
        </is>
      </c>
      <c r="B332" s="3" t="inlineStr">
        <is>
          <t>Šļirce enterālās barošanas maisījuma ievadīšanai bolus ceļā, ar savienojošo elementu (pāreju/ adapteri), kas nodrošina pareizu šļirces pievienošanu ti</t>
        </is>
      </c>
      <c r="C332" s="3" t="n">
        <v>5</v>
      </c>
      <c r="D332" s="3" t="inlineStr">
        <is>
          <t>Isosource Energy 500 ml</t>
        </is>
      </c>
      <c r="E332" s="5" t="inlineStr">
        <is>
          <t>NON_COMPLIANT</t>
        </is>
      </c>
      <c r="F332" s="3" t="n">
        <v>0.333</v>
      </c>
      <c r="G332" s="3" t="n">
        <v>1</v>
      </c>
      <c r="H332" s="3" t="n">
        <v>2</v>
      </c>
      <c r="I332" s="3" t="n">
        <v>0</v>
      </c>
      <c r="J332" s="3" t="inlineStr">
        <is>
          <t>volume: 500.0 ml vs = 10.0 ml; formulation: liquid vs syringe</t>
        </is>
      </c>
      <c r="K332" s="3" t="inlineStr"/>
      <c r="L332" s="3" t="inlineStr">
        <is>
          <t>FAIL volume: 500.0 ml != 10.0 ml; FAIL formulation: 'liquid' != 'syringe'</t>
        </is>
      </c>
    </row>
    <row r="333">
      <c r="A333" s="3" t="inlineStr">
        <is>
          <t>1.2.4</t>
        </is>
      </c>
      <c r="B333" s="3" t="inlineStr">
        <is>
          <t>Šļirce enterālās barošanas maisījuma ievadīšanai bolus ceļā, ar savienojošo elementu (pāreju/ adapteri), kas nodrošina pareizu šļirces pievienošanu ti</t>
        </is>
      </c>
      <c r="C333" s="3" t="n">
        <v>1</v>
      </c>
      <c r="D333" s="3" t="inlineStr">
        <is>
          <t>Isosource Standard 500 ml</t>
        </is>
      </c>
      <c r="E333" s="5" t="inlineStr">
        <is>
          <t>NON_COMPLIANT</t>
        </is>
      </c>
      <c r="F333" s="3" t="n">
        <v>0.333</v>
      </c>
      <c r="G333" s="3" t="n">
        <v>1</v>
      </c>
      <c r="H333" s="3" t="n">
        <v>2</v>
      </c>
      <c r="I333" s="3" t="n">
        <v>0</v>
      </c>
      <c r="J333" s="3" t="inlineStr">
        <is>
          <t>volume: 500.0 ml vs = 2.5 ml; formulation: liquid vs syringe</t>
        </is>
      </c>
      <c r="K333" s="3" t="inlineStr"/>
      <c r="L333" s="3" t="inlineStr">
        <is>
          <t>FAIL volume: 500.0 ml != 2.5 ml; FAIL formulation: 'liquid' != 'syringe'</t>
        </is>
      </c>
    </row>
    <row r="334">
      <c r="A334" s="3" t="inlineStr">
        <is>
          <t>1.2.4</t>
        </is>
      </c>
      <c r="B334" s="3" t="inlineStr">
        <is>
          <t>Šļirce enterālās barošanas maisījuma ievadīšanai bolus ceļā, ar savienojošo elementu (pāreju/ adapteri), kas nodrošina pareizu šļirces pievienošanu ti</t>
        </is>
      </c>
      <c r="C334" s="3" t="n">
        <v>2</v>
      </c>
      <c r="D334" s="3" t="inlineStr">
        <is>
          <t>Isosource Standard 1000 ml</t>
        </is>
      </c>
      <c r="E334" s="5" t="inlineStr">
        <is>
          <t>NON_COMPLIANT</t>
        </is>
      </c>
      <c r="F334" s="3" t="n">
        <v>0.333</v>
      </c>
      <c r="G334" s="3" t="n">
        <v>1</v>
      </c>
      <c r="H334" s="3" t="n">
        <v>2</v>
      </c>
      <c r="I334" s="3" t="n">
        <v>0</v>
      </c>
      <c r="J334" s="3" t="inlineStr">
        <is>
          <t>volume: 1000.0 ml vs = 2.5 ml; formulation: liquid vs syringe</t>
        </is>
      </c>
      <c r="K334" s="3" t="inlineStr"/>
      <c r="L334" s="3" t="inlineStr">
        <is>
          <t>FAIL volume: 1000.0 ml != 2.5 ml; FAIL formulation: 'liquid' != 'syringe'</t>
        </is>
      </c>
    </row>
    <row r="335">
      <c r="A335" s="3" t="inlineStr">
        <is>
          <t>1.2.4</t>
        </is>
      </c>
      <c r="B335" s="3" t="inlineStr">
        <is>
          <t>Šļirce enterālās barošanas maisījuma ievadīšanai bolus ceļā, ar savienojošo elementu (pāreju/ adapteri), kas nodrošina pareizu šļirces pievienošanu ti</t>
        </is>
      </c>
      <c r="C335" s="3" t="n">
        <v>3</v>
      </c>
      <c r="D335" s="3" t="inlineStr">
        <is>
          <t>Isosource Standard Fibre 500 ml</t>
        </is>
      </c>
      <c r="E335" s="5" t="inlineStr">
        <is>
          <t>NON_COMPLIANT</t>
        </is>
      </c>
      <c r="F335" s="3" t="n">
        <v>0.333</v>
      </c>
      <c r="G335" s="3" t="n">
        <v>1</v>
      </c>
      <c r="H335" s="3" t="n">
        <v>2</v>
      </c>
      <c r="I335" s="3" t="n">
        <v>0</v>
      </c>
      <c r="J335" s="3" t="inlineStr">
        <is>
          <t>volume: 500.0 ml vs = 2.5 ml; formulation: liquid vs syringe</t>
        </is>
      </c>
      <c r="K335" s="3" t="inlineStr"/>
      <c r="L335" s="3" t="inlineStr">
        <is>
          <t>FAIL volume: 500.0 ml != 2.5 ml; FAIL formulation: 'liquid' != 'syringe'</t>
        </is>
      </c>
    </row>
    <row r="336">
      <c r="A336" s="3" t="inlineStr">
        <is>
          <t>1.2.4</t>
        </is>
      </c>
      <c r="B336" s="3" t="inlineStr">
        <is>
          <t>Šļirce enterālās barošanas maisījuma ievadīšanai bolus ceļā, ar savienojošo elementu (pāreju/ adapteri), kas nodrošina pareizu šļirces pievienošanu ti</t>
        </is>
      </c>
      <c r="C336" s="3" t="n">
        <v>4</v>
      </c>
      <c r="D336" s="3" t="inlineStr">
        <is>
          <t>Isosource Standard Fibre 1000 ml</t>
        </is>
      </c>
      <c r="E336" s="5" t="inlineStr">
        <is>
          <t>NON_COMPLIANT</t>
        </is>
      </c>
      <c r="F336" s="3" t="n">
        <v>0.333</v>
      </c>
      <c r="G336" s="3" t="n">
        <v>1</v>
      </c>
      <c r="H336" s="3" t="n">
        <v>2</v>
      </c>
      <c r="I336" s="3" t="n">
        <v>0</v>
      </c>
      <c r="J336" s="3" t="inlineStr">
        <is>
          <t>volume: 1000.0 ml vs = 2.5 ml; formulation: liquid vs syringe</t>
        </is>
      </c>
      <c r="K336" s="3" t="inlineStr"/>
      <c r="L336" s="3" t="inlineStr">
        <is>
          <t>FAIL volume: 1000.0 ml != 2.5 ml; FAIL formulation: 'liquid' != 'syringe'</t>
        </is>
      </c>
    </row>
    <row r="337">
      <c r="A337" s="3" t="inlineStr">
        <is>
          <t>1.2.4</t>
        </is>
      </c>
      <c r="B337" s="3" t="inlineStr">
        <is>
          <t>Šļirce enterālās barošanas maisījuma ievadīšanai bolus ceļā, ar savienojošo elementu (pāreju/ adapteri), kas nodrošina pareizu šļirces pievienošanu ti</t>
        </is>
      </c>
      <c r="C337" s="3" t="n">
        <v>5</v>
      </c>
      <c r="D337" s="3" t="inlineStr">
        <is>
          <t>Isosource Energy 500 ml</t>
        </is>
      </c>
      <c r="E337" s="5" t="inlineStr">
        <is>
          <t>NON_COMPLIANT</t>
        </is>
      </c>
      <c r="F337" s="3" t="n">
        <v>0.333</v>
      </c>
      <c r="G337" s="3" t="n">
        <v>1</v>
      </c>
      <c r="H337" s="3" t="n">
        <v>2</v>
      </c>
      <c r="I337" s="3" t="n">
        <v>0</v>
      </c>
      <c r="J337" s="3" t="inlineStr">
        <is>
          <t>volume: 500.0 ml vs = 2.5 ml; formulation: liquid vs syringe</t>
        </is>
      </c>
      <c r="K337" s="3" t="inlineStr"/>
      <c r="L337" s="3" t="inlineStr">
        <is>
          <t>FAIL volume: 500.0 ml != 2.5 ml; FAIL formulation: 'liquid' != 'syringe'</t>
        </is>
      </c>
    </row>
    <row r="338">
      <c r="A338" s="3" t="inlineStr">
        <is>
          <t>1.2.5</t>
        </is>
      </c>
      <c r="B338" s="3" t="inlineStr">
        <is>
          <t>Šļirce enterālās barošanas maisījuma ievadīšanai bolus ceļā, ar savienojošo elementu (pāreju/ adapteri), kas nodrošina pareizu šļirces pievienošanu ti</t>
        </is>
      </c>
      <c r="C338" s="3" t="n">
        <v>1</v>
      </c>
      <c r="D338" s="3" t="inlineStr">
        <is>
          <t>Isosource Standard 500 ml</t>
        </is>
      </c>
      <c r="E338" s="5" t="inlineStr">
        <is>
          <t>NON_COMPLIANT</t>
        </is>
      </c>
      <c r="F338" s="3" t="n">
        <v>0.333</v>
      </c>
      <c r="G338" s="3" t="n">
        <v>1</v>
      </c>
      <c r="H338" s="3" t="n">
        <v>2</v>
      </c>
      <c r="I338" s="3" t="n">
        <v>0</v>
      </c>
      <c r="J338" s="3" t="inlineStr">
        <is>
          <t>volume: 500.0 ml vs = 1.0 ml; formulation: liquid vs syringe</t>
        </is>
      </c>
      <c r="K338" s="3" t="inlineStr"/>
      <c r="L338" s="3" t="inlineStr">
        <is>
          <t>FAIL volume: 500.0 ml != 1.0 ml; FAIL formulation: 'liquid' != 'syringe'</t>
        </is>
      </c>
    </row>
    <row r="339">
      <c r="A339" s="3" t="inlineStr">
        <is>
          <t>1.2.5</t>
        </is>
      </c>
      <c r="B339" s="3" t="inlineStr">
        <is>
          <t>Šļirce enterālās barošanas maisījuma ievadīšanai bolus ceļā, ar savienojošo elementu (pāreju/ adapteri), kas nodrošina pareizu šļirces pievienošanu ti</t>
        </is>
      </c>
      <c r="C339" s="3" t="n">
        <v>2</v>
      </c>
      <c r="D339" s="3" t="inlineStr">
        <is>
          <t>Isosource Standard 1000 ml</t>
        </is>
      </c>
      <c r="E339" s="5" t="inlineStr">
        <is>
          <t>NON_COMPLIANT</t>
        </is>
      </c>
      <c r="F339" s="3" t="n">
        <v>0.333</v>
      </c>
      <c r="G339" s="3" t="n">
        <v>1</v>
      </c>
      <c r="H339" s="3" t="n">
        <v>2</v>
      </c>
      <c r="I339" s="3" t="n">
        <v>0</v>
      </c>
      <c r="J339" s="3" t="inlineStr">
        <is>
          <t>volume: 1000.0 ml vs = 1.0 ml; formulation: liquid vs syringe</t>
        </is>
      </c>
      <c r="K339" s="3" t="inlineStr"/>
      <c r="L339" s="3" t="inlineStr">
        <is>
          <t>FAIL volume: 1000.0 ml != 1.0 ml; FAIL formulation: 'liquid' != 'syringe'</t>
        </is>
      </c>
    </row>
    <row r="340">
      <c r="A340" s="3" t="inlineStr">
        <is>
          <t>1.2.5</t>
        </is>
      </c>
      <c r="B340" s="3" t="inlineStr">
        <is>
          <t>Šļirce enterālās barošanas maisījuma ievadīšanai bolus ceļā, ar savienojošo elementu (pāreju/ adapteri), kas nodrošina pareizu šļirces pievienošanu ti</t>
        </is>
      </c>
      <c r="C340" s="3" t="n">
        <v>3</v>
      </c>
      <c r="D340" s="3" t="inlineStr">
        <is>
          <t>Isosource Standard Fibre 500 ml</t>
        </is>
      </c>
      <c r="E340" s="5" t="inlineStr">
        <is>
          <t>NON_COMPLIANT</t>
        </is>
      </c>
      <c r="F340" s="3" t="n">
        <v>0.333</v>
      </c>
      <c r="G340" s="3" t="n">
        <v>1</v>
      </c>
      <c r="H340" s="3" t="n">
        <v>2</v>
      </c>
      <c r="I340" s="3" t="n">
        <v>0</v>
      </c>
      <c r="J340" s="3" t="inlineStr">
        <is>
          <t>volume: 500.0 ml vs = 1.0 ml; formulation: liquid vs syringe</t>
        </is>
      </c>
      <c r="K340" s="3" t="inlineStr"/>
      <c r="L340" s="3" t="inlineStr">
        <is>
          <t>FAIL volume: 500.0 ml != 1.0 ml; FAIL formulation: 'liquid' != 'syringe'</t>
        </is>
      </c>
    </row>
    <row r="341">
      <c r="A341" s="3" t="inlineStr">
        <is>
          <t>1.2.5</t>
        </is>
      </c>
      <c r="B341" s="3" t="inlineStr">
        <is>
          <t>Šļirce enterālās barošanas maisījuma ievadīšanai bolus ceļā, ar savienojošo elementu (pāreju/ adapteri), kas nodrošina pareizu šļirces pievienošanu ti</t>
        </is>
      </c>
      <c r="C341" s="3" t="n">
        <v>4</v>
      </c>
      <c r="D341" s="3" t="inlineStr">
        <is>
          <t>Isosource Standard Fibre 1000 ml</t>
        </is>
      </c>
      <c r="E341" s="5" t="inlineStr">
        <is>
          <t>NON_COMPLIANT</t>
        </is>
      </c>
      <c r="F341" s="3" t="n">
        <v>0.333</v>
      </c>
      <c r="G341" s="3" t="n">
        <v>1</v>
      </c>
      <c r="H341" s="3" t="n">
        <v>2</v>
      </c>
      <c r="I341" s="3" t="n">
        <v>0</v>
      </c>
      <c r="J341" s="3" t="inlineStr">
        <is>
          <t>volume: 1000.0 ml vs = 1.0 ml; formulation: liquid vs syringe</t>
        </is>
      </c>
      <c r="K341" s="3" t="inlineStr"/>
      <c r="L341" s="3" t="inlineStr">
        <is>
          <t>FAIL volume: 1000.0 ml != 1.0 ml; FAIL formulation: 'liquid' != 'syringe'</t>
        </is>
      </c>
    </row>
    <row r="342">
      <c r="A342" s="3" t="inlineStr">
        <is>
          <t>1.2.5</t>
        </is>
      </c>
      <c r="B342" s="3" t="inlineStr">
        <is>
          <t>Šļirce enterālās barošanas maisījuma ievadīšanai bolus ceļā, ar savienojošo elementu (pāreju/ adapteri), kas nodrošina pareizu šļirces pievienošanu ti</t>
        </is>
      </c>
      <c r="C342" s="3" t="n">
        <v>5</v>
      </c>
      <c r="D342" s="3" t="inlineStr">
        <is>
          <t>Isosource Energy 500 ml</t>
        </is>
      </c>
      <c r="E342" s="5" t="inlineStr">
        <is>
          <t>NON_COMPLIANT</t>
        </is>
      </c>
      <c r="F342" s="3" t="n">
        <v>0.333</v>
      </c>
      <c r="G342" s="3" t="n">
        <v>1</v>
      </c>
      <c r="H342" s="3" t="n">
        <v>2</v>
      </c>
      <c r="I342" s="3" t="n">
        <v>0</v>
      </c>
      <c r="J342" s="3" t="inlineStr">
        <is>
          <t>volume: 500.0 ml vs = 1.0 ml; formulation: liquid vs syringe</t>
        </is>
      </c>
      <c r="K342" s="3" t="inlineStr"/>
      <c r="L342" s="3" t="inlineStr">
        <is>
          <t>FAIL volume: 500.0 ml != 1.0 ml; FAIL formulation: 'liquid' != 'syringe'</t>
        </is>
      </c>
    </row>
    <row r="343">
      <c r="A343" s="3" t="inlineStr">
        <is>
          <t>1.2.6</t>
        </is>
      </c>
      <c r="B343" s="3" t="inlineStr">
        <is>
          <t>Perfuzora vads enterālās ēdināšanas maisījumu un produktu ievadei. Paredzēts enterālās šļirces savienošanai ar barošanas zondi. Garums ne mazāk kā 100</t>
        </is>
      </c>
      <c r="C343" s="3" t="n">
        <v>1</v>
      </c>
      <c r="D343" s="3" t="inlineStr">
        <is>
          <t>Isosource Standard 500 ml</t>
        </is>
      </c>
      <c r="E343" s="5" t="inlineStr">
        <is>
          <t>NON_COMPLIANT</t>
        </is>
      </c>
      <c r="F343" s="3" t="n">
        <v>0.5</v>
      </c>
      <c r="G343" s="3" t="n">
        <v>1</v>
      </c>
      <c r="H343" s="3" t="n">
        <v>1</v>
      </c>
      <c r="I343" s="3" t="n">
        <v>0</v>
      </c>
      <c r="J343" s="3" t="inlineStr">
        <is>
          <t>formulation: liquid vs syringe</t>
        </is>
      </c>
      <c r="K343" s="3" t="inlineStr"/>
      <c r="L343" s="3" t="inlineStr">
        <is>
          <t>FAIL formulation: 'liquid' != 'syringe'</t>
        </is>
      </c>
    </row>
    <row r="344">
      <c r="A344" s="3" t="inlineStr">
        <is>
          <t>1.2.6</t>
        </is>
      </c>
      <c r="B344" s="3" t="inlineStr">
        <is>
          <t>Perfuzora vads enterālās ēdināšanas maisījumu un produktu ievadei. Paredzēts enterālās šļirces savienošanai ar barošanas zondi. Garums ne mazāk kā 100</t>
        </is>
      </c>
      <c r="C344" s="3" t="n">
        <v>2</v>
      </c>
      <c r="D344" s="3" t="inlineStr">
        <is>
          <t>Isosource Standard 1000 ml</t>
        </is>
      </c>
      <c r="E344" s="5" t="inlineStr">
        <is>
          <t>NON_COMPLIANT</t>
        </is>
      </c>
      <c r="F344" s="3" t="n">
        <v>0.5</v>
      </c>
      <c r="G344" s="3" t="n">
        <v>1</v>
      </c>
      <c r="H344" s="3" t="n">
        <v>1</v>
      </c>
      <c r="I344" s="3" t="n">
        <v>0</v>
      </c>
      <c r="J344" s="3" t="inlineStr">
        <is>
          <t>formulation: liquid vs syringe</t>
        </is>
      </c>
      <c r="K344" s="3" t="inlineStr"/>
      <c r="L344" s="3" t="inlineStr">
        <is>
          <t>FAIL formulation: 'liquid' != 'syringe'</t>
        </is>
      </c>
    </row>
    <row r="345">
      <c r="A345" s="3" t="inlineStr">
        <is>
          <t>1.2.6</t>
        </is>
      </c>
      <c r="B345" s="3" t="inlineStr">
        <is>
          <t>Perfuzora vads enterālās ēdināšanas maisījumu un produktu ievadei. Paredzēts enterālās šļirces savienošanai ar barošanas zondi. Garums ne mazāk kā 100</t>
        </is>
      </c>
      <c r="C345" s="3" t="n">
        <v>3</v>
      </c>
      <c r="D345" s="3" t="inlineStr">
        <is>
          <t>Isosource Standard Fibre 500 ml</t>
        </is>
      </c>
      <c r="E345" s="5" t="inlineStr">
        <is>
          <t>NON_COMPLIANT</t>
        </is>
      </c>
      <c r="F345" s="3" t="n">
        <v>0.5</v>
      </c>
      <c r="G345" s="3" t="n">
        <v>1</v>
      </c>
      <c r="H345" s="3" t="n">
        <v>1</v>
      </c>
      <c r="I345" s="3" t="n">
        <v>0</v>
      </c>
      <c r="J345" s="3" t="inlineStr">
        <is>
          <t>formulation: liquid vs syringe</t>
        </is>
      </c>
      <c r="K345" s="3" t="inlineStr"/>
      <c r="L345" s="3" t="inlineStr">
        <is>
          <t>FAIL formulation: 'liquid' != 'syringe'</t>
        </is>
      </c>
    </row>
    <row r="346">
      <c r="A346" s="3" t="inlineStr">
        <is>
          <t>1.2.6</t>
        </is>
      </c>
      <c r="B346" s="3" t="inlineStr">
        <is>
          <t>Perfuzora vads enterālās ēdināšanas maisījumu un produktu ievadei. Paredzēts enterālās šļirces savienošanai ar barošanas zondi. Garums ne mazāk kā 100</t>
        </is>
      </c>
      <c r="C346" s="3" t="n">
        <v>4</v>
      </c>
      <c r="D346" s="3" t="inlineStr">
        <is>
          <t>Isosource Standard Fibre 1000 ml</t>
        </is>
      </c>
      <c r="E346" s="5" t="inlineStr">
        <is>
          <t>NON_COMPLIANT</t>
        </is>
      </c>
      <c r="F346" s="3" t="n">
        <v>0.5</v>
      </c>
      <c r="G346" s="3" t="n">
        <v>1</v>
      </c>
      <c r="H346" s="3" t="n">
        <v>1</v>
      </c>
      <c r="I346" s="3" t="n">
        <v>0</v>
      </c>
      <c r="J346" s="3" t="inlineStr">
        <is>
          <t>formulation: liquid vs syringe</t>
        </is>
      </c>
      <c r="K346" s="3" t="inlineStr"/>
      <c r="L346" s="3" t="inlineStr">
        <is>
          <t>FAIL formulation: 'liquid' != 'syringe'</t>
        </is>
      </c>
    </row>
    <row r="347">
      <c r="A347" s="3" t="inlineStr">
        <is>
          <t>1.2.6</t>
        </is>
      </c>
      <c r="B347" s="3" t="inlineStr">
        <is>
          <t>Perfuzora vads enterālās ēdināšanas maisījumu un produktu ievadei. Paredzēts enterālās šļirces savienošanai ar barošanas zondi. Garums ne mazāk kā 100</t>
        </is>
      </c>
      <c r="C347" s="3" t="n">
        <v>5</v>
      </c>
      <c r="D347" s="3" t="inlineStr">
        <is>
          <t>Isosource Energy 500 ml</t>
        </is>
      </c>
      <c r="E347" s="5" t="inlineStr">
        <is>
          <t>NON_COMPLIANT</t>
        </is>
      </c>
      <c r="F347" s="3" t="n">
        <v>0.5</v>
      </c>
      <c r="G347" s="3" t="n">
        <v>1</v>
      </c>
      <c r="H347" s="3" t="n">
        <v>1</v>
      </c>
      <c r="I347" s="3" t="n">
        <v>0</v>
      </c>
      <c r="J347" s="3" t="inlineStr">
        <is>
          <t>formulation: liquid vs syringe</t>
        </is>
      </c>
      <c r="K347" s="3" t="inlineStr"/>
      <c r="L347" s="3" t="inlineStr">
        <is>
          <t>FAIL formulation: 'liquid' != 'syringe'</t>
        </is>
      </c>
    </row>
    <row r="348">
      <c r="A348" s="3" t="inlineStr">
        <is>
          <t>1.2.7</t>
        </is>
      </c>
      <c r="B348" s="3" t="inlineStr">
        <is>
          <t>Adapteris maisījuma un ūdens ievilkšanai šļircē.Centimetru gradācija. Savienojams ar ENFit standarta šļircēm. Garums: 100 mm</t>
        </is>
      </c>
      <c r="C348" s="3" t="n">
        <v>1</v>
      </c>
      <c r="D348" s="3" t="inlineStr">
        <is>
          <t>Isosource Standard 500 ml</t>
        </is>
      </c>
      <c r="E348" s="5" t="inlineStr">
        <is>
          <t>NON_COMPLIANT</t>
        </is>
      </c>
      <c r="F348" s="3" t="n">
        <v>0</v>
      </c>
      <c r="G348" s="3" t="n">
        <v>0</v>
      </c>
      <c r="H348" s="3" t="n">
        <v>1</v>
      </c>
      <c r="I348" s="3" t="n">
        <v>0</v>
      </c>
      <c r="J348" s="3" t="inlineStr">
        <is>
          <t>formulation: liquid vs syringe</t>
        </is>
      </c>
      <c r="K348" s="3" t="inlineStr"/>
      <c r="L348" s="3" t="inlineStr">
        <is>
          <t>FAIL formulation: 'liquid' != 'syringe'</t>
        </is>
      </c>
    </row>
    <row r="349">
      <c r="A349" s="3" t="inlineStr">
        <is>
          <t>1.2.7</t>
        </is>
      </c>
      <c r="B349" s="3" t="inlineStr">
        <is>
          <t>Adapteris maisījuma un ūdens ievilkšanai šļircē.Centimetru gradācija. Savienojams ar ENFit standarta šļircēm. Garums: 100 mm</t>
        </is>
      </c>
      <c r="C349" s="3" t="n">
        <v>2</v>
      </c>
      <c r="D349" s="3" t="inlineStr">
        <is>
          <t>Isosource Standard 1000 ml</t>
        </is>
      </c>
      <c r="E349" s="5" t="inlineStr">
        <is>
          <t>NON_COMPLIANT</t>
        </is>
      </c>
      <c r="F349" s="3" t="n">
        <v>0</v>
      </c>
      <c r="G349" s="3" t="n">
        <v>0</v>
      </c>
      <c r="H349" s="3" t="n">
        <v>1</v>
      </c>
      <c r="I349" s="3" t="n">
        <v>0</v>
      </c>
      <c r="J349" s="3" t="inlineStr">
        <is>
          <t>formulation: liquid vs syringe</t>
        </is>
      </c>
      <c r="K349" s="3" t="inlineStr"/>
      <c r="L349" s="3" t="inlineStr">
        <is>
          <t>FAIL formulation: 'liquid' != 'syringe'</t>
        </is>
      </c>
    </row>
    <row r="350">
      <c r="A350" s="3" t="inlineStr">
        <is>
          <t>1.2.7</t>
        </is>
      </c>
      <c r="B350" s="3" t="inlineStr">
        <is>
          <t>Adapteris maisījuma un ūdens ievilkšanai šļircē.Centimetru gradācija. Savienojams ar ENFit standarta šļircēm. Garums: 100 mm</t>
        </is>
      </c>
      <c r="C350" s="3" t="n">
        <v>3</v>
      </c>
      <c r="D350" s="3" t="inlineStr">
        <is>
          <t>Isosource Standard Fibre 500 ml</t>
        </is>
      </c>
      <c r="E350" s="5" t="inlineStr">
        <is>
          <t>NON_COMPLIANT</t>
        </is>
      </c>
      <c r="F350" s="3" t="n">
        <v>0</v>
      </c>
      <c r="G350" s="3" t="n">
        <v>0</v>
      </c>
      <c r="H350" s="3" t="n">
        <v>1</v>
      </c>
      <c r="I350" s="3" t="n">
        <v>0</v>
      </c>
      <c r="J350" s="3" t="inlineStr">
        <is>
          <t>formulation: liquid vs syringe</t>
        </is>
      </c>
      <c r="K350" s="3" t="inlineStr"/>
      <c r="L350" s="3" t="inlineStr">
        <is>
          <t>FAIL formulation: 'liquid' != 'syringe'</t>
        </is>
      </c>
    </row>
    <row r="351">
      <c r="A351" s="3" t="inlineStr">
        <is>
          <t>1.2.7</t>
        </is>
      </c>
      <c r="B351" s="3" t="inlineStr">
        <is>
          <t>Adapteris maisījuma un ūdens ievilkšanai šļircē.Centimetru gradācija. Savienojams ar ENFit standarta šļircēm. Garums: 100 mm</t>
        </is>
      </c>
      <c r="C351" s="3" t="n">
        <v>4</v>
      </c>
      <c r="D351" s="3" t="inlineStr">
        <is>
          <t>Isosource Standard Fibre 1000 ml</t>
        </is>
      </c>
      <c r="E351" s="5" t="inlineStr">
        <is>
          <t>NON_COMPLIANT</t>
        </is>
      </c>
      <c r="F351" s="3" t="n">
        <v>0</v>
      </c>
      <c r="G351" s="3" t="n">
        <v>0</v>
      </c>
      <c r="H351" s="3" t="n">
        <v>1</v>
      </c>
      <c r="I351" s="3" t="n">
        <v>0</v>
      </c>
      <c r="J351" s="3" t="inlineStr">
        <is>
          <t>formulation: liquid vs syringe</t>
        </is>
      </c>
      <c r="K351" s="3" t="inlineStr"/>
      <c r="L351" s="3" t="inlineStr">
        <is>
          <t>FAIL formulation: 'liquid' != 'syringe'</t>
        </is>
      </c>
    </row>
    <row r="352">
      <c r="A352" s="3" t="inlineStr">
        <is>
          <t>1.2.7</t>
        </is>
      </c>
      <c r="B352" s="3" t="inlineStr">
        <is>
          <t>Adapteris maisījuma un ūdens ievilkšanai šļircē.Centimetru gradācija. Savienojams ar ENFit standarta šļircēm. Garums: 100 mm</t>
        </is>
      </c>
      <c r="C352" s="3" t="n">
        <v>5</v>
      </c>
      <c r="D352" s="3" t="inlineStr">
        <is>
          <t>Isosource Energy 500 ml</t>
        </is>
      </c>
      <c r="E352" s="5" t="inlineStr">
        <is>
          <t>NON_COMPLIANT</t>
        </is>
      </c>
      <c r="F352" s="3" t="n">
        <v>0</v>
      </c>
      <c r="G352" s="3" t="n">
        <v>0</v>
      </c>
      <c r="H352" s="3" t="n">
        <v>1</v>
      </c>
      <c r="I352" s="3" t="n">
        <v>0</v>
      </c>
      <c r="J352" s="3" t="inlineStr">
        <is>
          <t>formulation: liquid vs syringe</t>
        </is>
      </c>
      <c r="K352" s="3" t="inlineStr"/>
      <c r="L352" s="3" t="inlineStr">
        <is>
          <t>FAIL formulation: 'liquid' != 'syringe'</t>
        </is>
      </c>
    </row>
    <row r="353">
      <c r="A353" s="3" t="inlineStr">
        <is>
          <t>1.2.8</t>
        </is>
      </c>
      <c r="B353" s="3" t="inlineStr">
        <is>
          <t>Enterālās barošanas zonde izgatavota no poliuretāna ar mandrēnu, centimetru gradāciju, rentgena kontrastējošu joslu un vismaz divām papildus sānu atve</t>
        </is>
      </c>
      <c r="C353" s="3" t="n">
        <v>1</v>
      </c>
      <c r="D353" s="3" t="inlineStr">
        <is>
          <t>Isosource Standard 500 ml</t>
        </is>
      </c>
      <c r="E353" s="6" t="inlineStr">
        <is>
          <t>COMPLIANT</t>
        </is>
      </c>
      <c r="F353" s="3" t="n">
        <v>1</v>
      </c>
      <c r="G353" s="3" t="n">
        <v>1</v>
      </c>
      <c r="H353" s="3" t="n">
        <v>0</v>
      </c>
      <c r="I353" s="3" t="n">
        <v>0</v>
      </c>
      <c r="J353" s="3" t="inlineStr"/>
      <c r="K353" s="3" t="inlineStr"/>
      <c r="L353" s="3" t="inlineStr">
        <is>
          <t>All checked criteria passed</t>
        </is>
      </c>
    </row>
    <row r="354">
      <c r="A354" s="3" t="inlineStr">
        <is>
          <t>1.2.8</t>
        </is>
      </c>
      <c r="B354" s="3" t="inlineStr">
        <is>
          <t>Enterālās barošanas zonde izgatavota no poliuretāna ar mandrēnu, centimetru gradāciju, rentgena kontrastējošu joslu un vismaz divām papildus sānu atve</t>
        </is>
      </c>
      <c r="C354" s="3" t="n">
        <v>2</v>
      </c>
      <c r="D354" s="3" t="inlineStr">
        <is>
          <t>Isosource Standard 1000 ml</t>
        </is>
      </c>
      <c r="E354" s="6" t="inlineStr">
        <is>
          <t>COMPLIANT</t>
        </is>
      </c>
      <c r="F354" s="3" t="n">
        <v>1</v>
      </c>
      <c r="G354" s="3" t="n">
        <v>1</v>
      </c>
      <c r="H354" s="3" t="n">
        <v>0</v>
      </c>
      <c r="I354" s="3" t="n">
        <v>0</v>
      </c>
      <c r="J354" s="3" t="inlineStr"/>
      <c r="K354" s="3" t="inlineStr"/>
      <c r="L354" s="3" t="inlineStr">
        <is>
          <t>All checked criteria passed</t>
        </is>
      </c>
    </row>
    <row r="355">
      <c r="A355" s="3" t="inlineStr">
        <is>
          <t>1.2.8</t>
        </is>
      </c>
      <c r="B355" s="3" t="inlineStr">
        <is>
          <t>Enterālās barošanas zonde izgatavota no poliuretāna ar mandrēnu, centimetru gradāciju, rentgena kontrastējošu joslu un vismaz divām papildus sānu atve</t>
        </is>
      </c>
      <c r="C355" s="3" t="n">
        <v>3</v>
      </c>
      <c r="D355" s="3" t="inlineStr">
        <is>
          <t>Isosource Standard Fibre 500 ml</t>
        </is>
      </c>
      <c r="E355" s="6" t="inlineStr">
        <is>
          <t>COMPLIANT</t>
        </is>
      </c>
      <c r="F355" s="3" t="n">
        <v>1</v>
      </c>
      <c r="G355" s="3" t="n">
        <v>1</v>
      </c>
      <c r="H355" s="3" t="n">
        <v>0</v>
      </c>
      <c r="I355" s="3" t="n">
        <v>0</v>
      </c>
      <c r="J355" s="3" t="inlineStr"/>
      <c r="K355" s="3" t="inlineStr"/>
      <c r="L355" s="3" t="inlineStr">
        <is>
          <t>All checked criteria passed</t>
        </is>
      </c>
    </row>
    <row r="356">
      <c r="A356" s="3" t="inlineStr">
        <is>
          <t>1.2.8</t>
        </is>
      </c>
      <c r="B356" s="3" t="inlineStr">
        <is>
          <t>Enterālās barošanas zonde izgatavota no poliuretāna ar mandrēnu, centimetru gradāciju, rentgena kontrastējošu joslu un vismaz divām papildus sānu atve</t>
        </is>
      </c>
      <c r="C356" s="3" t="n">
        <v>4</v>
      </c>
      <c r="D356" s="3" t="inlineStr">
        <is>
          <t>Isosource Standard Fibre 1000 ml</t>
        </is>
      </c>
      <c r="E356" s="6" t="inlineStr">
        <is>
          <t>COMPLIANT</t>
        </is>
      </c>
      <c r="F356" s="3" t="n">
        <v>1</v>
      </c>
      <c r="G356" s="3" t="n">
        <v>1</v>
      </c>
      <c r="H356" s="3" t="n">
        <v>0</v>
      </c>
      <c r="I356" s="3" t="n">
        <v>0</v>
      </c>
      <c r="J356" s="3" t="inlineStr"/>
      <c r="K356" s="3" t="inlineStr"/>
      <c r="L356" s="3" t="inlineStr">
        <is>
          <t>All checked criteria passed</t>
        </is>
      </c>
    </row>
    <row r="357">
      <c r="A357" s="3" t="inlineStr">
        <is>
          <t>1.2.8</t>
        </is>
      </c>
      <c r="B357" s="3" t="inlineStr">
        <is>
          <t>Enterālās barošanas zonde izgatavota no poliuretāna ar mandrēnu, centimetru gradāciju, rentgena kontrastējošu joslu un vismaz divām papildus sānu atve</t>
        </is>
      </c>
      <c r="C357" s="3" t="n">
        <v>5</v>
      </c>
      <c r="D357" s="3" t="inlineStr">
        <is>
          <t>Isosource Energy 500 ml</t>
        </is>
      </c>
      <c r="E357" s="6" t="inlineStr">
        <is>
          <t>COMPLIANT</t>
        </is>
      </c>
      <c r="F357" s="3" t="n">
        <v>1</v>
      </c>
      <c r="G357" s="3" t="n">
        <v>1</v>
      </c>
      <c r="H357" s="3" t="n">
        <v>0</v>
      </c>
      <c r="I357" s="3" t="n">
        <v>0</v>
      </c>
      <c r="J357" s="3" t="inlineStr"/>
      <c r="K357" s="3" t="inlineStr"/>
      <c r="L357" s="3" t="inlineStr">
        <is>
          <t>All checked criteria passed</t>
        </is>
      </c>
    </row>
    <row r="358">
      <c r="A358" s="3" t="inlineStr">
        <is>
          <t>1.2.9</t>
        </is>
      </c>
      <c r="B358" s="3" t="inlineStr">
        <is>
          <t>Enterālās barošanas zonde izgatavota no poliuretāna ar mandrēnu, centimetru gradāciju, rentgena kontrastējošu joslu un vismaz divām papildus sānu atve</t>
        </is>
      </c>
      <c r="C358" s="3" t="n">
        <v>1</v>
      </c>
      <c r="D358" s="3" t="inlineStr">
        <is>
          <t>Isosource Standard 500 ml</t>
        </is>
      </c>
      <c r="E358" s="6" t="inlineStr">
        <is>
          <t>COMPLIANT</t>
        </is>
      </c>
      <c r="F358" s="3" t="n">
        <v>1</v>
      </c>
      <c r="G358" s="3" t="n">
        <v>1</v>
      </c>
      <c r="H358" s="3" t="n">
        <v>0</v>
      </c>
      <c r="I358" s="3" t="n">
        <v>0</v>
      </c>
      <c r="J358" s="3" t="inlineStr"/>
      <c r="K358" s="3" t="inlineStr"/>
      <c r="L358" s="3" t="inlineStr">
        <is>
          <t>All checked criteria passed</t>
        </is>
      </c>
    </row>
    <row r="359">
      <c r="A359" s="3" t="inlineStr">
        <is>
          <t>1.2.9</t>
        </is>
      </c>
      <c r="B359" s="3" t="inlineStr">
        <is>
          <t>Enterālās barošanas zonde izgatavota no poliuretāna ar mandrēnu, centimetru gradāciju, rentgena kontrastējošu joslu un vismaz divām papildus sānu atve</t>
        </is>
      </c>
      <c r="C359" s="3" t="n">
        <v>2</v>
      </c>
      <c r="D359" s="3" t="inlineStr">
        <is>
          <t>Isosource Standard 1000 ml</t>
        </is>
      </c>
      <c r="E359" s="6" t="inlineStr">
        <is>
          <t>COMPLIANT</t>
        </is>
      </c>
      <c r="F359" s="3" t="n">
        <v>1</v>
      </c>
      <c r="G359" s="3" t="n">
        <v>1</v>
      </c>
      <c r="H359" s="3" t="n">
        <v>0</v>
      </c>
      <c r="I359" s="3" t="n">
        <v>0</v>
      </c>
      <c r="J359" s="3" t="inlineStr"/>
      <c r="K359" s="3" t="inlineStr"/>
      <c r="L359" s="3" t="inlineStr">
        <is>
          <t>All checked criteria passed</t>
        </is>
      </c>
    </row>
    <row r="360">
      <c r="A360" s="3" t="inlineStr">
        <is>
          <t>1.2.9</t>
        </is>
      </c>
      <c r="B360" s="3" t="inlineStr">
        <is>
          <t>Enterālās barošanas zonde izgatavota no poliuretāna ar mandrēnu, centimetru gradāciju, rentgena kontrastējošu joslu un vismaz divām papildus sānu atve</t>
        </is>
      </c>
      <c r="C360" s="3" t="n">
        <v>3</v>
      </c>
      <c r="D360" s="3" t="inlineStr">
        <is>
          <t>Isosource Standard Fibre 500 ml</t>
        </is>
      </c>
      <c r="E360" s="6" t="inlineStr">
        <is>
          <t>COMPLIANT</t>
        </is>
      </c>
      <c r="F360" s="3" t="n">
        <v>1</v>
      </c>
      <c r="G360" s="3" t="n">
        <v>1</v>
      </c>
      <c r="H360" s="3" t="n">
        <v>0</v>
      </c>
      <c r="I360" s="3" t="n">
        <v>0</v>
      </c>
      <c r="J360" s="3" t="inlineStr"/>
      <c r="K360" s="3" t="inlineStr"/>
      <c r="L360" s="3" t="inlineStr">
        <is>
          <t>All checked criteria passed</t>
        </is>
      </c>
    </row>
    <row r="361">
      <c r="A361" s="3" t="inlineStr">
        <is>
          <t>1.2.9</t>
        </is>
      </c>
      <c r="B361" s="3" t="inlineStr">
        <is>
          <t>Enterālās barošanas zonde izgatavota no poliuretāna ar mandrēnu, centimetru gradāciju, rentgena kontrastējošu joslu un vismaz divām papildus sānu atve</t>
        </is>
      </c>
      <c r="C361" s="3" t="n">
        <v>4</v>
      </c>
      <c r="D361" s="3" t="inlineStr">
        <is>
          <t>Isosource Standard Fibre 1000 ml</t>
        </is>
      </c>
      <c r="E361" s="6" t="inlineStr">
        <is>
          <t>COMPLIANT</t>
        </is>
      </c>
      <c r="F361" s="3" t="n">
        <v>1</v>
      </c>
      <c r="G361" s="3" t="n">
        <v>1</v>
      </c>
      <c r="H361" s="3" t="n">
        <v>0</v>
      </c>
      <c r="I361" s="3" t="n">
        <v>0</v>
      </c>
      <c r="J361" s="3" t="inlineStr"/>
      <c r="K361" s="3" t="inlineStr"/>
      <c r="L361" s="3" t="inlineStr">
        <is>
          <t>All checked criteria passed</t>
        </is>
      </c>
    </row>
    <row r="362">
      <c r="A362" s="3" t="inlineStr">
        <is>
          <t>1.2.9</t>
        </is>
      </c>
      <c r="B362" s="3" t="inlineStr">
        <is>
          <t>Enterālās barošanas zonde izgatavota no poliuretāna ar mandrēnu, centimetru gradāciju, rentgena kontrastējošu joslu un vismaz divām papildus sānu atve</t>
        </is>
      </c>
      <c r="C362" s="3" t="n">
        <v>5</v>
      </c>
      <c r="D362" s="3" t="inlineStr">
        <is>
          <t>Isosource Energy 500 ml</t>
        </is>
      </c>
      <c r="E362" s="6" t="inlineStr">
        <is>
          <t>COMPLIANT</t>
        </is>
      </c>
      <c r="F362" s="3" t="n">
        <v>1</v>
      </c>
      <c r="G362" s="3" t="n">
        <v>1</v>
      </c>
      <c r="H362" s="3" t="n">
        <v>0</v>
      </c>
      <c r="I362" s="3" t="n">
        <v>0</v>
      </c>
      <c r="J362" s="3" t="inlineStr"/>
      <c r="K362" s="3" t="inlineStr"/>
      <c r="L362" s="3" t="inlineStr">
        <is>
          <t>All checked criteria passed</t>
        </is>
      </c>
    </row>
    <row r="363">
      <c r="A363" s="3" t="inlineStr">
        <is>
          <t>1.2.10</t>
        </is>
      </c>
      <c r="B363" s="3" t="inlineStr">
        <is>
          <t>Enterālās barošanas zonde izgatavota no poliuretāna ar mandrēnu, centimetru gradāciju, rentgena kontrastējošu joslu un vismaz divām papildus sānu atve</t>
        </is>
      </c>
      <c r="C363" s="3" t="n">
        <v>1</v>
      </c>
      <c r="D363" s="3" t="inlineStr">
        <is>
          <t>Isosource Standard 500 ml</t>
        </is>
      </c>
      <c r="E363" s="6" t="inlineStr">
        <is>
          <t>COMPLIANT</t>
        </is>
      </c>
      <c r="F363" s="3" t="n">
        <v>1</v>
      </c>
      <c r="G363" s="3" t="n">
        <v>1</v>
      </c>
      <c r="H363" s="3" t="n">
        <v>0</v>
      </c>
      <c r="I363" s="3" t="n">
        <v>0</v>
      </c>
      <c r="J363" s="3" t="inlineStr"/>
      <c r="K363" s="3" t="inlineStr"/>
      <c r="L363" s="3" t="inlineStr">
        <is>
          <t>All checked criteria passed</t>
        </is>
      </c>
    </row>
    <row r="364">
      <c r="A364" s="3" t="inlineStr">
        <is>
          <t>1.2.10</t>
        </is>
      </c>
      <c r="B364" s="3" t="inlineStr">
        <is>
          <t>Enterālās barošanas zonde izgatavota no poliuretāna ar mandrēnu, centimetru gradāciju, rentgena kontrastējošu joslu un vismaz divām papildus sānu atve</t>
        </is>
      </c>
      <c r="C364" s="3" t="n">
        <v>2</v>
      </c>
      <c r="D364" s="3" t="inlineStr">
        <is>
          <t>Isosource Standard 1000 ml</t>
        </is>
      </c>
      <c r="E364" s="6" t="inlineStr">
        <is>
          <t>COMPLIANT</t>
        </is>
      </c>
      <c r="F364" s="3" t="n">
        <v>1</v>
      </c>
      <c r="G364" s="3" t="n">
        <v>1</v>
      </c>
      <c r="H364" s="3" t="n">
        <v>0</v>
      </c>
      <c r="I364" s="3" t="n">
        <v>0</v>
      </c>
      <c r="J364" s="3" t="inlineStr"/>
      <c r="K364" s="3" t="inlineStr"/>
      <c r="L364" s="3" t="inlineStr">
        <is>
          <t>All checked criteria passed</t>
        </is>
      </c>
    </row>
    <row r="365">
      <c r="A365" s="3" t="inlineStr">
        <is>
          <t>1.2.10</t>
        </is>
      </c>
      <c r="B365" s="3" t="inlineStr">
        <is>
          <t>Enterālās barošanas zonde izgatavota no poliuretāna ar mandrēnu, centimetru gradāciju, rentgena kontrastējošu joslu un vismaz divām papildus sānu atve</t>
        </is>
      </c>
      <c r="C365" s="3" t="n">
        <v>3</v>
      </c>
      <c r="D365" s="3" t="inlineStr">
        <is>
          <t>Isosource Standard Fibre 500 ml</t>
        </is>
      </c>
      <c r="E365" s="6" t="inlineStr">
        <is>
          <t>COMPLIANT</t>
        </is>
      </c>
      <c r="F365" s="3" t="n">
        <v>1</v>
      </c>
      <c r="G365" s="3" t="n">
        <v>1</v>
      </c>
      <c r="H365" s="3" t="n">
        <v>0</v>
      </c>
      <c r="I365" s="3" t="n">
        <v>0</v>
      </c>
      <c r="J365" s="3" t="inlineStr"/>
      <c r="K365" s="3" t="inlineStr"/>
      <c r="L365" s="3" t="inlineStr">
        <is>
          <t>All checked criteria passed</t>
        </is>
      </c>
    </row>
    <row r="366">
      <c r="A366" s="3" t="inlineStr">
        <is>
          <t>1.2.10</t>
        </is>
      </c>
      <c r="B366" s="3" t="inlineStr">
        <is>
          <t>Enterālās barošanas zonde izgatavota no poliuretāna ar mandrēnu, centimetru gradāciju, rentgena kontrastējošu joslu un vismaz divām papildus sānu atve</t>
        </is>
      </c>
      <c r="C366" s="3" t="n">
        <v>4</v>
      </c>
      <c r="D366" s="3" t="inlineStr">
        <is>
          <t>Isosource Standard Fibre 1000 ml</t>
        </is>
      </c>
      <c r="E366" s="6" t="inlineStr">
        <is>
          <t>COMPLIANT</t>
        </is>
      </c>
      <c r="F366" s="3" t="n">
        <v>1</v>
      </c>
      <c r="G366" s="3" t="n">
        <v>1</v>
      </c>
      <c r="H366" s="3" t="n">
        <v>0</v>
      </c>
      <c r="I366" s="3" t="n">
        <v>0</v>
      </c>
      <c r="J366" s="3" t="inlineStr"/>
      <c r="K366" s="3" t="inlineStr"/>
      <c r="L366" s="3" t="inlineStr">
        <is>
          <t>All checked criteria passed</t>
        </is>
      </c>
    </row>
    <row r="367">
      <c r="A367" s="3" t="inlineStr">
        <is>
          <t>1.2.10</t>
        </is>
      </c>
      <c r="B367" s="3" t="inlineStr">
        <is>
          <t>Enterālās barošanas zonde izgatavota no poliuretāna ar mandrēnu, centimetru gradāciju, rentgena kontrastējošu joslu un vismaz divām papildus sānu atve</t>
        </is>
      </c>
      <c r="C367" s="3" t="n">
        <v>5</v>
      </c>
      <c r="D367" s="3" t="inlineStr">
        <is>
          <t>Isosource Energy 500 ml</t>
        </is>
      </c>
      <c r="E367" s="6" t="inlineStr">
        <is>
          <t>COMPLIANT</t>
        </is>
      </c>
      <c r="F367" s="3" t="n">
        <v>1</v>
      </c>
      <c r="G367" s="3" t="n">
        <v>1</v>
      </c>
      <c r="H367" s="3" t="n">
        <v>0</v>
      </c>
      <c r="I367" s="3" t="n">
        <v>0</v>
      </c>
      <c r="J367" s="3" t="inlineStr"/>
      <c r="K367" s="3" t="inlineStr"/>
      <c r="L367" s="3" t="inlineStr">
        <is>
          <t>All checked criteria passed</t>
        </is>
      </c>
    </row>
    <row r="368">
      <c r="A368" s="3" t="inlineStr">
        <is>
          <t>1.2.11</t>
        </is>
      </c>
      <c r="B368" s="3" t="inlineStr">
        <is>
          <t>Enterālās barošanas zonde izgatavota no poliuretāna ar mandrēnu, centimetru gradāciju, rentgena kontrastējošu joslu un vismaz divām papildus sānu atve</t>
        </is>
      </c>
      <c r="C368" s="3" t="n">
        <v>1</v>
      </c>
      <c r="D368" s="3" t="inlineStr">
        <is>
          <t>Isosource Standard 500 ml</t>
        </is>
      </c>
      <c r="E368" s="6" t="inlineStr">
        <is>
          <t>COMPLIANT</t>
        </is>
      </c>
      <c r="F368" s="3" t="n">
        <v>1</v>
      </c>
      <c r="G368" s="3" t="n">
        <v>1</v>
      </c>
      <c r="H368" s="3" t="n">
        <v>0</v>
      </c>
      <c r="I368" s="3" t="n">
        <v>0</v>
      </c>
      <c r="J368" s="3" t="inlineStr"/>
      <c r="K368" s="3" t="inlineStr"/>
      <c r="L368" s="3" t="inlineStr">
        <is>
          <t>All checked criteria passed</t>
        </is>
      </c>
    </row>
    <row r="369">
      <c r="A369" s="3" t="inlineStr">
        <is>
          <t>1.2.11</t>
        </is>
      </c>
      <c r="B369" s="3" t="inlineStr">
        <is>
          <t>Enterālās barošanas zonde izgatavota no poliuretāna ar mandrēnu, centimetru gradāciju, rentgena kontrastējošu joslu un vismaz divām papildus sānu atve</t>
        </is>
      </c>
      <c r="C369" s="3" t="n">
        <v>2</v>
      </c>
      <c r="D369" s="3" t="inlineStr">
        <is>
          <t>Isosource Standard 1000 ml</t>
        </is>
      </c>
      <c r="E369" s="6" t="inlineStr">
        <is>
          <t>COMPLIANT</t>
        </is>
      </c>
      <c r="F369" s="3" t="n">
        <v>1</v>
      </c>
      <c r="G369" s="3" t="n">
        <v>1</v>
      </c>
      <c r="H369" s="3" t="n">
        <v>0</v>
      </c>
      <c r="I369" s="3" t="n">
        <v>0</v>
      </c>
      <c r="J369" s="3" t="inlineStr"/>
      <c r="K369" s="3" t="inlineStr"/>
      <c r="L369" s="3" t="inlineStr">
        <is>
          <t>All checked criteria passed</t>
        </is>
      </c>
    </row>
    <row r="370">
      <c r="A370" s="3" t="inlineStr">
        <is>
          <t>1.2.11</t>
        </is>
      </c>
      <c r="B370" s="3" t="inlineStr">
        <is>
          <t>Enterālās barošanas zonde izgatavota no poliuretāna ar mandrēnu, centimetru gradāciju, rentgena kontrastējošu joslu un vismaz divām papildus sānu atve</t>
        </is>
      </c>
      <c r="C370" s="3" t="n">
        <v>3</v>
      </c>
      <c r="D370" s="3" t="inlineStr">
        <is>
          <t>Isosource Standard Fibre 500 ml</t>
        </is>
      </c>
      <c r="E370" s="6" t="inlineStr">
        <is>
          <t>COMPLIANT</t>
        </is>
      </c>
      <c r="F370" s="3" t="n">
        <v>1</v>
      </c>
      <c r="G370" s="3" t="n">
        <v>1</v>
      </c>
      <c r="H370" s="3" t="n">
        <v>0</v>
      </c>
      <c r="I370" s="3" t="n">
        <v>0</v>
      </c>
      <c r="J370" s="3" t="inlineStr"/>
      <c r="K370" s="3" t="inlineStr"/>
      <c r="L370" s="3" t="inlineStr">
        <is>
          <t>All checked criteria passed</t>
        </is>
      </c>
    </row>
    <row r="371">
      <c r="A371" s="3" t="inlineStr">
        <is>
          <t>1.2.11</t>
        </is>
      </c>
      <c r="B371" s="3" t="inlineStr">
        <is>
          <t>Enterālās barošanas zonde izgatavota no poliuretāna ar mandrēnu, centimetru gradāciju, rentgena kontrastējošu joslu un vismaz divām papildus sānu atve</t>
        </is>
      </c>
      <c r="C371" s="3" t="n">
        <v>4</v>
      </c>
      <c r="D371" s="3" t="inlineStr">
        <is>
          <t>Isosource Standard Fibre 1000 ml</t>
        </is>
      </c>
      <c r="E371" s="6" t="inlineStr">
        <is>
          <t>COMPLIANT</t>
        </is>
      </c>
      <c r="F371" s="3" t="n">
        <v>1</v>
      </c>
      <c r="G371" s="3" t="n">
        <v>1</v>
      </c>
      <c r="H371" s="3" t="n">
        <v>0</v>
      </c>
      <c r="I371" s="3" t="n">
        <v>0</v>
      </c>
      <c r="J371" s="3" t="inlineStr"/>
      <c r="K371" s="3" t="inlineStr"/>
      <c r="L371" s="3" t="inlineStr">
        <is>
          <t>All checked criteria passed</t>
        </is>
      </c>
    </row>
    <row r="372">
      <c r="A372" s="3" t="inlineStr">
        <is>
          <t>1.2.11</t>
        </is>
      </c>
      <c r="B372" s="3" t="inlineStr">
        <is>
          <t>Enterālās barošanas zonde izgatavota no poliuretāna ar mandrēnu, centimetru gradāciju, rentgena kontrastējošu joslu un vismaz divām papildus sānu atve</t>
        </is>
      </c>
      <c r="C372" s="3" t="n">
        <v>5</v>
      </c>
      <c r="D372" s="3" t="inlineStr">
        <is>
          <t>Isosource Energy 500 ml</t>
        </is>
      </c>
      <c r="E372" s="6" t="inlineStr">
        <is>
          <t>COMPLIANT</t>
        </is>
      </c>
      <c r="F372" s="3" t="n">
        <v>1</v>
      </c>
      <c r="G372" s="3" t="n">
        <v>1</v>
      </c>
      <c r="H372" s="3" t="n">
        <v>0</v>
      </c>
      <c r="I372" s="3" t="n">
        <v>0</v>
      </c>
      <c r="J372" s="3" t="inlineStr"/>
      <c r="K372" s="3" t="inlineStr"/>
      <c r="L372" s="3" t="inlineStr">
        <is>
          <t>All checked criteria passed</t>
        </is>
      </c>
    </row>
    <row r="373">
      <c r="A373" s="3" t="inlineStr">
        <is>
          <t>1.2.12</t>
        </is>
      </c>
      <c r="B373" s="3" t="inlineStr">
        <is>
          <t>Enterālās barošanas zonde izgatavota no poliuretāna ar mandrēnu, centimetru gradāciju, rentgena kontrastējošu joslu un vismaz divām papildus sānu atve</t>
        </is>
      </c>
      <c r="C373" s="3" t="n">
        <v>1</v>
      </c>
      <c r="D373" s="3" t="inlineStr">
        <is>
          <t>Isosource Standard 500 ml</t>
        </is>
      </c>
      <c r="E373" s="6" t="inlineStr">
        <is>
          <t>COMPLIANT</t>
        </is>
      </c>
      <c r="F373" s="3" t="n">
        <v>1</v>
      </c>
      <c r="G373" s="3" t="n">
        <v>1</v>
      </c>
      <c r="H373" s="3" t="n">
        <v>0</v>
      </c>
      <c r="I373" s="3" t="n">
        <v>0</v>
      </c>
      <c r="J373" s="3" t="inlineStr"/>
      <c r="K373" s="3" t="inlineStr"/>
      <c r="L373" s="3" t="inlineStr">
        <is>
          <t>All checked criteria passed</t>
        </is>
      </c>
    </row>
    <row r="374">
      <c r="A374" s="3" t="inlineStr">
        <is>
          <t>1.2.12</t>
        </is>
      </c>
      <c r="B374" s="3" t="inlineStr">
        <is>
          <t>Enterālās barošanas zonde izgatavota no poliuretāna ar mandrēnu, centimetru gradāciju, rentgena kontrastējošu joslu un vismaz divām papildus sānu atve</t>
        </is>
      </c>
      <c r="C374" s="3" t="n">
        <v>2</v>
      </c>
      <c r="D374" s="3" t="inlineStr">
        <is>
          <t>Isosource Standard 1000 ml</t>
        </is>
      </c>
      <c r="E374" s="6" t="inlineStr">
        <is>
          <t>COMPLIANT</t>
        </is>
      </c>
      <c r="F374" s="3" t="n">
        <v>1</v>
      </c>
      <c r="G374" s="3" t="n">
        <v>1</v>
      </c>
      <c r="H374" s="3" t="n">
        <v>0</v>
      </c>
      <c r="I374" s="3" t="n">
        <v>0</v>
      </c>
      <c r="J374" s="3" t="inlineStr"/>
      <c r="K374" s="3" t="inlineStr"/>
      <c r="L374" s="3" t="inlineStr">
        <is>
          <t>All checked criteria passed</t>
        </is>
      </c>
    </row>
    <row r="375">
      <c r="A375" s="3" t="inlineStr">
        <is>
          <t>1.2.12</t>
        </is>
      </c>
      <c r="B375" s="3" t="inlineStr">
        <is>
          <t>Enterālās barošanas zonde izgatavota no poliuretāna ar mandrēnu, centimetru gradāciju, rentgena kontrastējošu joslu un vismaz divām papildus sānu atve</t>
        </is>
      </c>
      <c r="C375" s="3" t="n">
        <v>3</v>
      </c>
      <c r="D375" s="3" t="inlineStr">
        <is>
          <t>Isosource Standard Fibre 500 ml</t>
        </is>
      </c>
      <c r="E375" s="6" t="inlineStr">
        <is>
          <t>COMPLIANT</t>
        </is>
      </c>
      <c r="F375" s="3" t="n">
        <v>1</v>
      </c>
      <c r="G375" s="3" t="n">
        <v>1</v>
      </c>
      <c r="H375" s="3" t="n">
        <v>0</v>
      </c>
      <c r="I375" s="3" t="n">
        <v>0</v>
      </c>
      <c r="J375" s="3" t="inlineStr"/>
      <c r="K375" s="3" t="inlineStr"/>
      <c r="L375" s="3" t="inlineStr">
        <is>
          <t>All checked criteria passed</t>
        </is>
      </c>
    </row>
    <row r="376">
      <c r="A376" s="3" t="inlineStr">
        <is>
          <t>1.2.12</t>
        </is>
      </c>
      <c r="B376" s="3" t="inlineStr">
        <is>
          <t>Enterālās barošanas zonde izgatavota no poliuretāna ar mandrēnu, centimetru gradāciju, rentgena kontrastējošu joslu un vismaz divām papildus sānu atve</t>
        </is>
      </c>
      <c r="C376" s="3" t="n">
        <v>4</v>
      </c>
      <c r="D376" s="3" t="inlineStr">
        <is>
          <t>Isosource Standard Fibre 1000 ml</t>
        </is>
      </c>
      <c r="E376" s="6" t="inlineStr">
        <is>
          <t>COMPLIANT</t>
        </is>
      </c>
      <c r="F376" s="3" t="n">
        <v>1</v>
      </c>
      <c r="G376" s="3" t="n">
        <v>1</v>
      </c>
      <c r="H376" s="3" t="n">
        <v>0</v>
      </c>
      <c r="I376" s="3" t="n">
        <v>0</v>
      </c>
      <c r="J376" s="3" t="inlineStr"/>
      <c r="K376" s="3" t="inlineStr"/>
      <c r="L376" s="3" t="inlineStr">
        <is>
          <t>All checked criteria passed</t>
        </is>
      </c>
    </row>
    <row r="377">
      <c r="A377" s="3" t="inlineStr">
        <is>
          <t>1.2.12</t>
        </is>
      </c>
      <c r="B377" s="3" t="inlineStr">
        <is>
          <t>Enterālās barošanas zonde izgatavota no poliuretāna ar mandrēnu, centimetru gradāciju, rentgena kontrastējošu joslu un vismaz divām papildus sānu atve</t>
        </is>
      </c>
      <c r="C377" s="3" t="n">
        <v>5</v>
      </c>
      <c r="D377" s="3" t="inlineStr">
        <is>
          <t>Isosource Energy 500 ml</t>
        </is>
      </c>
      <c r="E377" s="6" t="inlineStr">
        <is>
          <t>COMPLIANT</t>
        </is>
      </c>
      <c r="F377" s="3" t="n">
        <v>1</v>
      </c>
      <c r="G377" s="3" t="n">
        <v>1</v>
      </c>
      <c r="H377" s="3" t="n">
        <v>0</v>
      </c>
      <c r="I377" s="3" t="n">
        <v>0</v>
      </c>
      <c r="J377" s="3" t="inlineStr"/>
      <c r="K377" s="3" t="inlineStr"/>
      <c r="L377" s="3" t="inlineStr">
        <is>
          <t>All checked criteria passed</t>
        </is>
      </c>
    </row>
    <row r="378">
      <c r="A378" t="inlineStr">
        <is>
          <t>1.2.13</t>
        </is>
      </c>
      <c r="B378" t="inlineStr">
        <is>
          <t>Gastrostomijas zonde izgatavota no silikona ar balonu, centimetru gradāciju, rentgena kontrastējošu joslu, silikona ārējo fiksācijas disku un caurplūs</t>
        </is>
      </c>
      <c r="E378" s="2" t="inlineStr">
        <is>
          <t>NO MATCHES</t>
        </is>
      </c>
    </row>
    <row r="379">
      <c r="A379" t="inlineStr">
        <is>
          <t>1.2.14</t>
        </is>
      </c>
      <c r="B379" t="inlineStr">
        <is>
          <t>Gastrostomijas zonde izgatavota no silikona ar balonu, centimetru gradāciju, rentgena kontrastējošu joslu, silikona ārējo fiksācijas disku un caurplūs</t>
        </is>
      </c>
      <c r="E379" s="2" t="inlineStr">
        <is>
          <t>NO MATCHES</t>
        </is>
      </c>
    </row>
    <row r="380">
      <c r="A380" t="inlineStr">
        <is>
          <t>1.2.15</t>
        </is>
      </c>
      <c r="B380" t="inlineStr">
        <is>
          <t>Gastrostomijas zonde izgatavota no silikona ar balonu, centimetru gradāciju, rentgena kontrastējošu joslu, silikona ārējo fiksācijas disku un caurplūs</t>
        </is>
      </c>
      <c r="E380" s="2" t="inlineStr">
        <is>
          <t>NO MATCHES</t>
        </is>
      </c>
    </row>
    <row r="381">
      <c r="A381" t="inlineStr">
        <is>
          <t>1.2.16</t>
        </is>
      </c>
      <c r="B381" t="inlineStr">
        <is>
          <t>Gastrostomijas zonde izgatavota no silikona ar balonu, centimetru gradāciju, rentgena kontrastējošu joslu, silikona ārējo fiksācijas disku un caurplūs</t>
        </is>
      </c>
      <c r="E381" s="2" t="inlineStr">
        <is>
          <t>NO MATCHES</t>
        </is>
      </c>
    </row>
    <row r="382">
      <c r="A382" s="3" t="inlineStr">
        <is>
          <t>1.2.17</t>
        </is>
      </c>
      <c r="B382" s="3" t="inlineStr">
        <is>
          <t>Flocare PEG/J tipa vai ekvivalenta jejunāla barošanas zonde, kas paredzēta lietošanai kopā ar Flocare PEG tipa vai ekvivalentu CH18 zondi. Flocare PEG</t>
        </is>
      </c>
      <c r="C382" s="3" t="n">
        <v>1</v>
      </c>
      <c r="D382" s="3" t="inlineStr">
        <is>
          <t>Isosource Standard 500 ml</t>
        </is>
      </c>
      <c r="E382" s="6" t="inlineStr">
        <is>
          <t>COMPLIANT</t>
        </is>
      </c>
      <c r="F382" s="3" t="n">
        <v>1</v>
      </c>
      <c r="G382" s="3" t="n">
        <v>1</v>
      </c>
      <c r="H382" s="3" t="n">
        <v>0</v>
      </c>
      <c r="I382" s="3" t="n">
        <v>0</v>
      </c>
      <c r="J382" s="3" t="inlineStr"/>
      <c r="K382" s="3" t="inlineStr"/>
      <c r="L382" s="3" t="inlineStr">
        <is>
          <t>All checked criteria passed</t>
        </is>
      </c>
    </row>
    <row r="383">
      <c r="A383" s="3" t="inlineStr">
        <is>
          <t>1.2.17</t>
        </is>
      </c>
      <c r="B383" s="3" t="inlineStr">
        <is>
          <t>Flocare PEG/J tipa vai ekvivalenta jejunāla barošanas zonde, kas paredzēta lietošanai kopā ar Flocare PEG tipa vai ekvivalentu CH18 zondi. Flocare PEG</t>
        </is>
      </c>
      <c r="C383" s="3" t="n">
        <v>2</v>
      </c>
      <c r="D383" s="3" t="inlineStr">
        <is>
          <t>Isosource Standard 1000 ml</t>
        </is>
      </c>
      <c r="E383" s="6" t="inlineStr">
        <is>
          <t>COMPLIANT</t>
        </is>
      </c>
      <c r="F383" s="3" t="n">
        <v>1</v>
      </c>
      <c r="G383" s="3" t="n">
        <v>1</v>
      </c>
      <c r="H383" s="3" t="n">
        <v>0</v>
      </c>
      <c r="I383" s="3" t="n">
        <v>0</v>
      </c>
      <c r="J383" s="3" t="inlineStr"/>
      <c r="K383" s="3" t="inlineStr"/>
      <c r="L383" s="3" t="inlineStr">
        <is>
          <t>All checked criteria passed</t>
        </is>
      </c>
    </row>
    <row r="384">
      <c r="A384" s="3" t="inlineStr">
        <is>
          <t>1.2.17</t>
        </is>
      </c>
      <c r="B384" s="3" t="inlineStr">
        <is>
          <t>Flocare PEG/J tipa vai ekvivalenta jejunāla barošanas zonde, kas paredzēta lietošanai kopā ar Flocare PEG tipa vai ekvivalentu CH18 zondi. Flocare PEG</t>
        </is>
      </c>
      <c r="C384" s="3" t="n">
        <v>3</v>
      </c>
      <c r="D384" s="3" t="inlineStr">
        <is>
          <t>Isosource Standard Fibre 500 ml</t>
        </is>
      </c>
      <c r="E384" s="6" t="inlineStr">
        <is>
          <t>COMPLIANT</t>
        </is>
      </c>
      <c r="F384" s="3" t="n">
        <v>1</v>
      </c>
      <c r="G384" s="3" t="n">
        <v>1</v>
      </c>
      <c r="H384" s="3" t="n">
        <v>0</v>
      </c>
      <c r="I384" s="3" t="n">
        <v>0</v>
      </c>
      <c r="J384" s="3" t="inlineStr"/>
      <c r="K384" s="3" t="inlineStr"/>
      <c r="L384" s="3" t="inlineStr">
        <is>
          <t>All checked criteria passed</t>
        </is>
      </c>
    </row>
    <row r="385">
      <c r="A385" s="3" t="inlineStr">
        <is>
          <t>1.2.17</t>
        </is>
      </c>
      <c r="B385" s="3" t="inlineStr">
        <is>
          <t>Flocare PEG/J tipa vai ekvivalenta jejunāla barošanas zonde, kas paredzēta lietošanai kopā ar Flocare PEG tipa vai ekvivalentu CH18 zondi. Flocare PEG</t>
        </is>
      </c>
      <c r="C385" s="3" t="n">
        <v>4</v>
      </c>
      <c r="D385" s="3" t="inlineStr">
        <is>
          <t>Isosource Standard Fibre 1000 ml</t>
        </is>
      </c>
      <c r="E385" s="6" t="inlineStr">
        <is>
          <t>COMPLIANT</t>
        </is>
      </c>
      <c r="F385" s="3" t="n">
        <v>1</v>
      </c>
      <c r="G385" s="3" t="n">
        <v>1</v>
      </c>
      <c r="H385" s="3" t="n">
        <v>0</v>
      </c>
      <c r="I385" s="3" t="n">
        <v>0</v>
      </c>
      <c r="J385" s="3" t="inlineStr"/>
      <c r="K385" s="3" t="inlineStr"/>
      <c r="L385" s="3" t="inlineStr">
        <is>
          <t>All checked criteria passed</t>
        </is>
      </c>
    </row>
    <row r="386">
      <c r="A386" s="3" t="inlineStr">
        <is>
          <t>1.2.17</t>
        </is>
      </c>
      <c r="B386" s="3" t="inlineStr">
        <is>
          <t>Flocare PEG/J tipa vai ekvivalenta jejunāla barošanas zonde, kas paredzēta lietošanai kopā ar Flocare PEG tipa vai ekvivalentu CH18 zondi. Flocare PEG</t>
        </is>
      </c>
      <c r="C386" s="3" t="n">
        <v>5</v>
      </c>
      <c r="D386" s="3" t="inlineStr">
        <is>
          <t>Isosource Energy 500 ml</t>
        </is>
      </c>
      <c r="E386" s="6" t="inlineStr">
        <is>
          <t>COMPLIANT</t>
        </is>
      </c>
      <c r="F386" s="3" t="n">
        <v>1</v>
      </c>
      <c r="G386" s="3" t="n">
        <v>1</v>
      </c>
      <c r="H386" s="3" t="n">
        <v>0</v>
      </c>
      <c r="I386" s="3" t="n">
        <v>0</v>
      </c>
      <c r="J386" s="3" t="inlineStr"/>
      <c r="K386" s="3" t="inlineStr"/>
      <c r="L386" s="3" t="inlineStr">
        <is>
          <t>All checked criteria passed</t>
        </is>
      </c>
    </row>
    <row r="387">
      <c r="A387" t="inlineStr">
        <is>
          <t>1.2.18</t>
        </is>
      </c>
      <c r="B387" t="inlineStr">
        <is>
          <t>Balonveida gastrostomas zondes ar diviem kanāliem vienlaicīgai barošanai (kuņģa un jejunālai). Atbilst ENFit standartam. Izmēri: kuņģa kanāls – 14 Fr;</t>
        </is>
      </c>
      <c r="E387" s="2" t="inlineStr">
        <is>
          <t>NO MATCHES</t>
        </is>
      </c>
    </row>
    <row r="388">
      <c r="A388" t="inlineStr">
        <is>
          <t>1.2.19</t>
        </is>
      </c>
      <c r="B388" t="inlineStr">
        <is>
          <t>Balonveida gastrostomas zondes ar diviem kanāliem vienlaicīgai barošanai (kuņģa un jejunālai). Atbilst ENFit standartam. Izmēri: kuņģa kanāls – 16 Fr;</t>
        </is>
      </c>
      <c r="E388" s="2" t="inlineStr">
        <is>
          <t>NO MATCHES</t>
        </is>
      </c>
    </row>
    <row r="389">
      <c r="A389" t="inlineStr">
        <is>
          <t>1.2.20</t>
        </is>
      </c>
      <c r="B389" t="inlineStr">
        <is>
          <t>Balonveida gastrostomas zondes ar diviem kanāliem vienlaicīgai barošanai (kuņģa un jejunālai). Atbilst ENFit standartam. Izmēri: kuņģa kanāls – 18 Fr;</t>
        </is>
      </c>
      <c r="E389" s="2" t="inlineStr">
        <is>
          <t>NO MATCHES</t>
        </is>
      </c>
    </row>
    <row r="390">
      <c r="A390" t="inlineStr">
        <is>
          <t>1.2.21</t>
        </is>
      </c>
      <c r="B390" t="inlineStr">
        <is>
          <t>Balonveida gastrostomas zondes ar diviem kanāliem vienlaicīgai barošanai (kuņģa un jejunālai). Atbilst ENFit standartam. Izmēri: kuņģa kanāls – 22 Fr;</t>
        </is>
      </c>
      <c r="E390" s="2" t="inlineStr">
        <is>
          <t>NO MATCHES</t>
        </is>
      </c>
    </row>
    <row r="391">
      <c r="A391" s="3" t="inlineStr">
        <is>
          <t>1.2.22</t>
        </is>
      </c>
      <c r="B391" s="3" t="inlineStr">
        <is>
          <t>Konektors enterālās barošanas nodrošināšanai , pievienojams Flocare PEG tipa vai ekvivalentai zondei. Atbilst ENFit standartam. CH10, krāsu kods:melns</t>
        </is>
      </c>
      <c r="C391" s="3" t="n">
        <v>1</v>
      </c>
      <c r="D391" s="3" t="inlineStr">
        <is>
          <t>Isosource Standard 500 ml</t>
        </is>
      </c>
      <c r="E391" s="6" t="inlineStr">
        <is>
          <t>COMPLIANT</t>
        </is>
      </c>
      <c r="F391" s="3" t="n">
        <v>1</v>
      </c>
      <c r="G391" s="3" t="n">
        <v>1</v>
      </c>
      <c r="H391" s="3" t="n">
        <v>0</v>
      </c>
      <c r="I391" s="3" t="n">
        <v>0</v>
      </c>
      <c r="J391" s="3" t="inlineStr"/>
      <c r="K391" s="3" t="inlineStr"/>
      <c r="L391" s="3" t="inlineStr">
        <is>
          <t>All checked criteria passed</t>
        </is>
      </c>
    </row>
    <row r="392">
      <c r="A392" s="3" t="inlineStr">
        <is>
          <t>1.2.22</t>
        </is>
      </c>
      <c r="B392" s="3" t="inlineStr">
        <is>
          <t>Konektors enterālās barošanas nodrošināšanai , pievienojams Flocare PEG tipa vai ekvivalentai zondei. Atbilst ENFit standartam. CH10, krāsu kods:melns</t>
        </is>
      </c>
      <c r="C392" s="3" t="n">
        <v>2</v>
      </c>
      <c r="D392" s="3" t="inlineStr">
        <is>
          <t>Isosource Standard 1000 ml</t>
        </is>
      </c>
      <c r="E392" s="6" t="inlineStr">
        <is>
          <t>COMPLIANT</t>
        </is>
      </c>
      <c r="F392" s="3" t="n">
        <v>1</v>
      </c>
      <c r="G392" s="3" t="n">
        <v>1</v>
      </c>
      <c r="H392" s="3" t="n">
        <v>0</v>
      </c>
      <c r="I392" s="3" t="n">
        <v>0</v>
      </c>
      <c r="J392" s="3" t="inlineStr"/>
      <c r="K392" s="3" t="inlineStr"/>
      <c r="L392" s="3" t="inlineStr">
        <is>
          <t>All checked criteria passed</t>
        </is>
      </c>
    </row>
    <row r="393">
      <c r="A393" s="3" t="inlineStr">
        <is>
          <t>1.2.22</t>
        </is>
      </c>
      <c r="B393" s="3" t="inlineStr">
        <is>
          <t>Konektors enterālās barošanas nodrošināšanai , pievienojams Flocare PEG tipa vai ekvivalentai zondei. Atbilst ENFit standartam. CH10, krāsu kods:melns</t>
        </is>
      </c>
      <c r="C393" s="3" t="n">
        <v>3</v>
      </c>
      <c r="D393" s="3" t="inlineStr">
        <is>
          <t>Isosource Standard Fibre 500 ml</t>
        </is>
      </c>
      <c r="E393" s="6" t="inlineStr">
        <is>
          <t>COMPLIANT</t>
        </is>
      </c>
      <c r="F393" s="3" t="n">
        <v>1</v>
      </c>
      <c r="G393" s="3" t="n">
        <v>1</v>
      </c>
      <c r="H393" s="3" t="n">
        <v>0</v>
      </c>
      <c r="I393" s="3" t="n">
        <v>0</v>
      </c>
      <c r="J393" s="3" t="inlineStr"/>
      <c r="K393" s="3" t="inlineStr"/>
      <c r="L393" s="3" t="inlineStr">
        <is>
          <t>All checked criteria passed</t>
        </is>
      </c>
    </row>
    <row r="394">
      <c r="A394" s="3" t="inlineStr">
        <is>
          <t>1.2.22</t>
        </is>
      </c>
      <c r="B394" s="3" t="inlineStr">
        <is>
          <t>Konektors enterālās barošanas nodrošināšanai , pievienojams Flocare PEG tipa vai ekvivalentai zondei. Atbilst ENFit standartam. CH10, krāsu kods:melns</t>
        </is>
      </c>
      <c r="C394" s="3" t="n">
        <v>4</v>
      </c>
      <c r="D394" s="3" t="inlineStr">
        <is>
          <t>Isosource Standard Fibre 1000 ml</t>
        </is>
      </c>
      <c r="E394" s="6" t="inlineStr">
        <is>
          <t>COMPLIANT</t>
        </is>
      </c>
      <c r="F394" s="3" t="n">
        <v>1</v>
      </c>
      <c r="G394" s="3" t="n">
        <v>1</v>
      </c>
      <c r="H394" s="3" t="n">
        <v>0</v>
      </c>
      <c r="I394" s="3" t="n">
        <v>0</v>
      </c>
      <c r="J394" s="3" t="inlineStr"/>
      <c r="K394" s="3" t="inlineStr"/>
      <c r="L394" s="3" t="inlineStr">
        <is>
          <t>All checked criteria passed</t>
        </is>
      </c>
    </row>
    <row r="395">
      <c r="A395" s="3" t="inlineStr">
        <is>
          <t>1.2.22</t>
        </is>
      </c>
      <c r="B395" s="3" t="inlineStr">
        <is>
          <t>Konektors enterālās barošanas nodrošināšanai , pievienojams Flocare PEG tipa vai ekvivalentai zondei. Atbilst ENFit standartam. CH10, krāsu kods:melns</t>
        </is>
      </c>
      <c r="C395" s="3" t="n">
        <v>5</v>
      </c>
      <c r="D395" s="3" t="inlineStr">
        <is>
          <t>Isosource Energy 500 ml</t>
        </is>
      </c>
      <c r="E395" s="6" t="inlineStr">
        <is>
          <t>COMPLIANT</t>
        </is>
      </c>
      <c r="F395" s="3" t="n">
        <v>1</v>
      </c>
      <c r="G395" s="3" t="n">
        <v>1</v>
      </c>
      <c r="H395" s="3" t="n">
        <v>0</v>
      </c>
      <c r="I395" s="3" t="n">
        <v>0</v>
      </c>
      <c r="J395" s="3" t="inlineStr"/>
      <c r="K395" s="3" t="inlineStr"/>
      <c r="L395" s="3" t="inlineStr">
        <is>
          <t>All checked criteria passed</t>
        </is>
      </c>
    </row>
    <row r="396">
      <c r="A396" s="3" t="inlineStr">
        <is>
          <t>1.2.23</t>
        </is>
      </c>
      <c r="B396" s="3" t="inlineStr">
        <is>
          <t>Konektors enterālās barošanas nodrošināšanai , pievienojams Flocare PEG tipa vai ekvivalentai zondei. Atbilst ENFit standartam. CH14, krāsu kods: zaļš</t>
        </is>
      </c>
      <c r="C396" s="3" t="n">
        <v>1</v>
      </c>
      <c r="D396" s="3" t="inlineStr">
        <is>
          <t>Isosource Standard 500 ml</t>
        </is>
      </c>
      <c r="E396" s="6" t="inlineStr">
        <is>
          <t>COMPLIANT</t>
        </is>
      </c>
      <c r="F396" s="3" t="n">
        <v>1</v>
      </c>
      <c r="G396" s="3" t="n">
        <v>1</v>
      </c>
      <c r="H396" s="3" t="n">
        <v>0</v>
      </c>
      <c r="I396" s="3" t="n">
        <v>0</v>
      </c>
      <c r="J396" s="3" t="inlineStr"/>
      <c r="K396" s="3" t="inlineStr"/>
      <c r="L396" s="3" t="inlineStr">
        <is>
          <t>All checked criteria passed</t>
        </is>
      </c>
    </row>
    <row r="397">
      <c r="A397" s="3" t="inlineStr">
        <is>
          <t>1.2.23</t>
        </is>
      </c>
      <c r="B397" s="3" t="inlineStr">
        <is>
          <t>Konektors enterālās barošanas nodrošināšanai , pievienojams Flocare PEG tipa vai ekvivalentai zondei. Atbilst ENFit standartam. CH14, krāsu kods: zaļš</t>
        </is>
      </c>
      <c r="C397" s="3" t="n">
        <v>2</v>
      </c>
      <c r="D397" s="3" t="inlineStr">
        <is>
          <t>Isosource Standard 1000 ml</t>
        </is>
      </c>
      <c r="E397" s="6" t="inlineStr">
        <is>
          <t>COMPLIANT</t>
        </is>
      </c>
      <c r="F397" s="3" t="n">
        <v>1</v>
      </c>
      <c r="G397" s="3" t="n">
        <v>1</v>
      </c>
      <c r="H397" s="3" t="n">
        <v>0</v>
      </c>
      <c r="I397" s="3" t="n">
        <v>0</v>
      </c>
      <c r="J397" s="3" t="inlineStr"/>
      <c r="K397" s="3" t="inlineStr"/>
      <c r="L397" s="3" t="inlineStr">
        <is>
          <t>All checked criteria passed</t>
        </is>
      </c>
    </row>
    <row r="398">
      <c r="A398" s="3" t="inlineStr">
        <is>
          <t>1.2.23</t>
        </is>
      </c>
      <c r="B398" s="3" t="inlineStr">
        <is>
          <t>Konektors enterālās barošanas nodrošināšanai , pievienojams Flocare PEG tipa vai ekvivalentai zondei. Atbilst ENFit standartam. CH14, krāsu kods: zaļš</t>
        </is>
      </c>
      <c r="C398" s="3" t="n">
        <v>3</v>
      </c>
      <c r="D398" s="3" t="inlineStr">
        <is>
          <t>Isosource Standard Fibre 500 ml</t>
        </is>
      </c>
      <c r="E398" s="6" t="inlineStr">
        <is>
          <t>COMPLIANT</t>
        </is>
      </c>
      <c r="F398" s="3" t="n">
        <v>1</v>
      </c>
      <c r="G398" s="3" t="n">
        <v>1</v>
      </c>
      <c r="H398" s="3" t="n">
        <v>0</v>
      </c>
      <c r="I398" s="3" t="n">
        <v>0</v>
      </c>
      <c r="J398" s="3" t="inlineStr"/>
      <c r="K398" s="3" t="inlineStr"/>
      <c r="L398" s="3" t="inlineStr">
        <is>
          <t>All checked criteria passed</t>
        </is>
      </c>
    </row>
    <row r="399">
      <c r="A399" s="3" t="inlineStr">
        <is>
          <t>1.2.23</t>
        </is>
      </c>
      <c r="B399" s="3" t="inlineStr">
        <is>
          <t>Konektors enterālās barošanas nodrošināšanai , pievienojams Flocare PEG tipa vai ekvivalentai zondei. Atbilst ENFit standartam. CH14, krāsu kods: zaļš</t>
        </is>
      </c>
      <c r="C399" s="3" t="n">
        <v>4</v>
      </c>
      <c r="D399" s="3" t="inlineStr">
        <is>
          <t>Isosource Standard Fibre 1000 ml</t>
        </is>
      </c>
      <c r="E399" s="6" t="inlineStr">
        <is>
          <t>COMPLIANT</t>
        </is>
      </c>
      <c r="F399" s="3" t="n">
        <v>1</v>
      </c>
      <c r="G399" s="3" t="n">
        <v>1</v>
      </c>
      <c r="H399" s="3" t="n">
        <v>0</v>
      </c>
      <c r="I399" s="3" t="n">
        <v>0</v>
      </c>
      <c r="J399" s="3" t="inlineStr"/>
      <c r="K399" s="3" t="inlineStr"/>
      <c r="L399" s="3" t="inlineStr">
        <is>
          <t>All checked criteria passed</t>
        </is>
      </c>
    </row>
    <row r="400">
      <c r="A400" s="3" t="inlineStr">
        <is>
          <t>1.2.23</t>
        </is>
      </c>
      <c r="B400" s="3" t="inlineStr">
        <is>
          <t>Konektors enterālās barošanas nodrošināšanai , pievienojams Flocare PEG tipa vai ekvivalentai zondei. Atbilst ENFit standartam. CH14, krāsu kods: zaļš</t>
        </is>
      </c>
      <c r="C400" s="3" t="n">
        <v>5</v>
      </c>
      <c r="D400" s="3" t="inlineStr">
        <is>
          <t>Isosource Energy 500 ml</t>
        </is>
      </c>
      <c r="E400" s="6" t="inlineStr">
        <is>
          <t>COMPLIANT</t>
        </is>
      </c>
      <c r="F400" s="3" t="n">
        <v>1</v>
      </c>
      <c r="G400" s="3" t="n">
        <v>1</v>
      </c>
      <c r="H400" s="3" t="n">
        <v>0</v>
      </c>
      <c r="I400" s="3" t="n">
        <v>0</v>
      </c>
      <c r="J400" s="3" t="inlineStr"/>
      <c r="K400" s="3" t="inlineStr"/>
      <c r="L400" s="3" t="inlineStr">
        <is>
          <t>All checked criteria passed</t>
        </is>
      </c>
    </row>
    <row r="401">
      <c r="A401" s="3" t="inlineStr">
        <is>
          <t>1.2.24</t>
        </is>
      </c>
      <c r="B401" s="3" t="inlineStr">
        <is>
          <t>Konektors enterālās barošanas nodrošināšanai , pievienojams Flocare PEG tipa vai ekvivalentai zondei. Atbilst ENFit standartam. CH18, krāsu kods: sark</t>
        </is>
      </c>
      <c r="C401" s="3" t="n">
        <v>1</v>
      </c>
      <c r="D401" s="3" t="inlineStr">
        <is>
          <t>Isosource Standard 500 ml</t>
        </is>
      </c>
      <c r="E401" s="6" t="inlineStr">
        <is>
          <t>COMPLIANT</t>
        </is>
      </c>
      <c r="F401" s="3" t="n">
        <v>1</v>
      </c>
      <c r="G401" s="3" t="n">
        <v>1</v>
      </c>
      <c r="H401" s="3" t="n">
        <v>0</v>
      </c>
      <c r="I401" s="3" t="n">
        <v>0</v>
      </c>
      <c r="J401" s="3" t="inlineStr"/>
      <c r="K401" s="3" t="inlineStr"/>
      <c r="L401" s="3" t="inlineStr">
        <is>
          <t>All checked criteria passed</t>
        </is>
      </c>
    </row>
    <row r="402">
      <c r="A402" s="3" t="inlineStr">
        <is>
          <t>1.2.24</t>
        </is>
      </c>
      <c r="B402" s="3" t="inlineStr">
        <is>
          <t>Konektors enterālās barošanas nodrošināšanai , pievienojams Flocare PEG tipa vai ekvivalentai zondei. Atbilst ENFit standartam. CH18, krāsu kods: sark</t>
        </is>
      </c>
      <c r="C402" s="3" t="n">
        <v>2</v>
      </c>
      <c r="D402" s="3" t="inlineStr">
        <is>
          <t>Isosource Standard 1000 ml</t>
        </is>
      </c>
      <c r="E402" s="6" t="inlineStr">
        <is>
          <t>COMPLIANT</t>
        </is>
      </c>
      <c r="F402" s="3" t="n">
        <v>1</v>
      </c>
      <c r="G402" s="3" t="n">
        <v>1</v>
      </c>
      <c r="H402" s="3" t="n">
        <v>0</v>
      </c>
      <c r="I402" s="3" t="n">
        <v>0</v>
      </c>
      <c r="J402" s="3" t="inlineStr"/>
      <c r="K402" s="3" t="inlineStr"/>
      <c r="L402" s="3" t="inlineStr">
        <is>
          <t>All checked criteria passed</t>
        </is>
      </c>
    </row>
    <row r="403">
      <c r="A403" s="3" t="inlineStr">
        <is>
          <t>1.2.24</t>
        </is>
      </c>
      <c r="B403" s="3" t="inlineStr">
        <is>
          <t>Konektors enterālās barošanas nodrošināšanai , pievienojams Flocare PEG tipa vai ekvivalentai zondei. Atbilst ENFit standartam. CH18, krāsu kods: sark</t>
        </is>
      </c>
      <c r="C403" s="3" t="n">
        <v>3</v>
      </c>
      <c r="D403" s="3" t="inlineStr">
        <is>
          <t>Isosource Standard Fibre 500 ml</t>
        </is>
      </c>
      <c r="E403" s="6" t="inlineStr">
        <is>
          <t>COMPLIANT</t>
        </is>
      </c>
      <c r="F403" s="3" t="n">
        <v>1</v>
      </c>
      <c r="G403" s="3" t="n">
        <v>1</v>
      </c>
      <c r="H403" s="3" t="n">
        <v>0</v>
      </c>
      <c r="I403" s="3" t="n">
        <v>0</v>
      </c>
      <c r="J403" s="3" t="inlineStr"/>
      <c r="K403" s="3" t="inlineStr"/>
      <c r="L403" s="3" t="inlineStr">
        <is>
          <t>All checked criteria passed</t>
        </is>
      </c>
    </row>
    <row r="404">
      <c r="A404" s="3" t="inlineStr">
        <is>
          <t>1.2.24</t>
        </is>
      </c>
      <c r="B404" s="3" t="inlineStr">
        <is>
          <t>Konektors enterālās barošanas nodrošināšanai , pievienojams Flocare PEG tipa vai ekvivalentai zondei. Atbilst ENFit standartam. CH18, krāsu kods: sark</t>
        </is>
      </c>
      <c r="C404" s="3" t="n">
        <v>4</v>
      </c>
      <c r="D404" s="3" t="inlineStr">
        <is>
          <t>Isosource Standard Fibre 1000 ml</t>
        </is>
      </c>
      <c r="E404" s="6" t="inlineStr">
        <is>
          <t>COMPLIANT</t>
        </is>
      </c>
      <c r="F404" s="3" t="n">
        <v>1</v>
      </c>
      <c r="G404" s="3" t="n">
        <v>1</v>
      </c>
      <c r="H404" s="3" t="n">
        <v>0</v>
      </c>
      <c r="I404" s="3" t="n">
        <v>0</v>
      </c>
      <c r="J404" s="3" t="inlineStr"/>
      <c r="K404" s="3" t="inlineStr"/>
      <c r="L404" s="3" t="inlineStr">
        <is>
          <t>All checked criteria passed</t>
        </is>
      </c>
    </row>
    <row r="405">
      <c r="A405" s="3" t="inlineStr">
        <is>
          <t>1.2.24</t>
        </is>
      </c>
      <c r="B405" s="3" t="inlineStr">
        <is>
          <t>Konektors enterālās barošanas nodrošināšanai , pievienojams Flocare PEG tipa vai ekvivalentai zondei. Atbilst ENFit standartam. CH18, krāsu kods: sark</t>
        </is>
      </c>
      <c r="C405" s="3" t="n">
        <v>5</v>
      </c>
      <c r="D405" s="3" t="inlineStr">
        <is>
          <t>Isosource Energy 500 ml</t>
        </is>
      </c>
      <c r="E405" s="6" t="inlineStr">
        <is>
          <t>COMPLIANT</t>
        </is>
      </c>
      <c r="F405" s="3" t="n">
        <v>1</v>
      </c>
      <c r="G405" s="3" t="n">
        <v>1</v>
      </c>
      <c r="H405" s="3" t="n">
        <v>0</v>
      </c>
      <c r="I405" s="3" t="n">
        <v>0</v>
      </c>
      <c r="J405" s="3" t="inlineStr"/>
      <c r="K405" s="3" t="inlineStr"/>
      <c r="L405" s="3" t="inlineStr">
        <is>
          <t>All checked criteria passed</t>
        </is>
      </c>
    </row>
    <row r="406">
      <c r="A406" s="3" t="inlineStr">
        <is>
          <t>1.2.25</t>
        </is>
      </c>
      <c r="B406" s="3" t="inlineStr">
        <is>
          <t>Flocare PEG tipa vai ekvivalents savienotājs. Savienotājs, kas nodrošina drošu savienojumu ar šļircēm, Flocare sistēmām. Paredzēts izmantot bojāta sav</t>
        </is>
      </c>
      <c r="C406" s="3" t="n">
        <v>1</v>
      </c>
      <c r="D406" s="3" t="inlineStr">
        <is>
          <t>Isosource Standard 500 ml</t>
        </is>
      </c>
      <c r="E406" s="5" t="inlineStr">
        <is>
          <t>NON_COMPLIANT</t>
        </is>
      </c>
      <c r="F406" s="3" t="n">
        <v>0</v>
      </c>
      <c r="G406" s="3" t="n">
        <v>0</v>
      </c>
      <c r="H406" s="3" t="n">
        <v>1</v>
      </c>
      <c r="I406" s="3" t="n">
        <v>0</v>
      </c>
      <c r="J406" s="3" t="inlineStr">
        <is>
          <t>formulation: liquid vs syringe</t>
        </is>
      </c>
      <c r="K406" s="3" t="inlineStr"/>
      <c r="L406" s="3" t="inlineStr">
        <is>
          <t>FAIL formulation: 'liquid' != 'syringe'</t>
        </is>
      </c>
    </row>
    <row r="407">
      <c r="A407" s="3" t="inlineStr">
        <is>
          <t>1.2.25</t>
        </is>
      </c>
      <c r="B407" s="3" t="inlineStr">
        <is>
          <t>Flocare PEG tipa vai ekvivalents savienotājs. Savienotājs, kas nodrošina drošu savienojumu ar šļircēm, Flocare sistēmām. Paredzēts izmantot bojāta sav</t>
        </is>
      </c>
      <c r="C407" s="3" t="n">
        <v>2</v>
      </c>
      <c r="D407" s="3" t="inlineStr">
        <is>
          <t>Isosource Standard 1000 ml</t>
        </is>
      </c>
      <c r="E407" s="5" t="inlineStr">
        <is>
          <t>NON_COMPLIANT</t>
        </is>
      </c>
      <c r="F407" s="3" t="n">
        <v>0</v>
      </c>
      <c r="G407" s="3" t="n">
        <v>0</v>
      </c>
      <c r="H407" s="3" t="n">
        <v>1</v>
      </c>
      <c r="I407" s="3" t="n">
        <v>0</v>
      </c>
      <c r="J407" s="3" t="inlineStr">
        <is>
          <t>formulation: liquid vs syringe</t>
        </is>
      </c>
      <c r="K407" s="3" t="inlineStr"/>
      <c r="L407" s="3" t="inlineStr">
        <is>
          <t>FAIL formulation: 'liquid' != 'syringe'</t>
        </is>
      </c>
    </row>
    <row r="408">
      <c r="A408" s="3" t="inlineStr">
        <is>
          <t>1.2.25</t>
        </is>
      </c>
      <c r="B408" s="3" t="inlineStr">
        <is>
          <t>Flocare PEG tipa vai ekvivalents savienotājs. Savienotājs, kas nodrošina drošu savienojumu ar šļircēm, Flocare sistēmām. Paredzēts izmantot bojāta sav</t>
        </is>
      </c>
      <c r="C408" s="3" t="n">
        <v>3</v>
      </c>
      <c r="D408" s="3" t="inlineStr">
        <is>
          <t>Isosource Standard Fibre 500 ml</t>
        </is>
      </c>
      <c r="E408" s="5" t="inlineStr">
        <is>
          <t>NON_COMPLIANT</t>
        </is>
      </c>
      <c r="F408" s="3" t="n">
        <v>0</v>
      </c>
      <c r="G408" s="3" t="n">
        <v>0</v>
      </c>
      <c r="H408" s="3" t="n">
        <v>1</v>
      </c>
      <c r="I408" s="3" t="n">
        <v>0</v>
      </c>
      <c r="J408" s="3" t="inlineStr">
        <is>
          <t>formulation: liquid vs syringe</t>
        </is>
      </c>
      <c r="K408" s="3" t="inlineStr"/>
      <c r="L408" s="3" t="inlineStr">
        <is>
          <t>FAIL formulation: 'liquid' != 'syringe'</t>
        </is>
      </c>
    </row>
    <row r="409">
      <c r="A409" s="3" t="inlineStr">
        <is>
          <t>1.2.25</t>
        </is>
      </c>
      <c r="B409" s="3" t="inlineStr">
        <is>
          <t>Flocare PEG tipa vai ekvivalents savienotājs. Savienotājs, kas nodrošina drošu savienojumu ar šļircēm, Flocare sistēmām. Paredzēts izmantot bojāta sav</t>
        </is>
      </c>
      <c r="C409" s="3" t="n">
        <v>4</v>
      </c>
      <c r="D409" s="3" t="inlineStr">
        <is>
          <t>Isosource Standard Fibre 1000 ml</t>
        </is>
      </c>
      <c r="E409" s="5" t="inlineStr">
        <is>
          <t>NON_COMPLIANT</t>
        </is>
      </c>
      <c r="F409" s="3" t="n">
        <v>0</v>
      </c>
      <c r="G409" s="3" t="n">
        <v>0</v>
      </c>
      <c r="H409" s="3" t="n">
        <v>1</v>
      </c>
      <c r="I409" s="3" t="n">
        <v>0</v>
      </c>
      <c r="J409" s="3" t="inlineStr">
        <is>
          <t>formulation: liquid vs syringe</t>
        </is>
      </c>
      <c r="K409" s="3" t="inlineStr"/>
      <c r="L409" s="3" t="inlineStr">
        <is>
          <t>FAIL formulation: 'liquid' != 'syringe'</t>
        </is>
      </c>
    </row>
    <row r="410">
      <c r="A410" s="3" t="inlineStr">
        <is>
          <t>1.2.25</t>
        </is>
      </c>
      <c r="B410" s="3" t="inlineStr">
        <is>
          <t>Flocare PEG tipa vai ekvivalents savienotājs. Savienotājs, kas nodrošina drošu savienojumu ar šļircēm, Flocare sistēmām. Paredzēts izmantot bojāta sav</t>
        </is>
      </c>
      <c r="C410" s="3" t="n">
        <v>5</v>
      </c>
      <c r="D410" s="3" t="inlineStr">
        <is>
          <t>Isosource Energy 500 ml</t>
        </is>
      </c>
      <c r="E410" s="5" t="inlineStr">
        <is>
          <t>NON_COMPLIANT</t>
        </is>
      </c>
      <c r="F410" s="3" t="n">
        <v>0</v>
      </c>
      <c r="G410" s="3" t="n">
        <v>0</v>
      </c>
      <c r="H410" s="3" t="n">
        <v>1</v>
      </c>
      <c r="I410" s="3" t="n">
        <v>0</v>
      </c>
      <c r="J410" s="3" t="inlineStr">
        <is>
          <t>formulation: liquid vs syringe</t>
        </is>
      </c>
      <c r="K410" s="3" t="inlineStr"/>
      <c r="L410" s="3" t="inlineStr">
        <is>
          <t>FAIL formulation: 'liquid' != 'syringe'</t>
        </is>
      </c>
    </row>
    <row r="411">
      <c r="A411" s="3" t="inlineStr">
        <is>
          <t>1.2.26</t>
        </is>
      </c>
      <c r="B411" s="3" t="inlineStr">
        <is>
          <t>Sistēma enterālās barošanas maisījuma ievadīšanai gravitācijas pilienu ceļā, kas savienojama ar laminētiem, mīkstiem iepakojumiem ar ENFit sistēmas st</t>
        </is>
      </c>
      <c r="C411" s="3" t="n">
        <v>1</v>
      </c>
      <c r="D411" s="3" t="inlineStr">
        <is>
          <t>Isosource Standard 500 ml</t>
        </is>
      </c>
      <c r="E411" s="6" t="inlineStr">
        <is>
          <t>COMPLIANT</t>
        </is>
      </c>
      <c r="F411" s="3" t="n">
        <v>1</v>
      </c>
      <c r="G411" s="3" t="n">
        <v>1</v>
      </c>
      <c r="H411" s="3" t="n">
        <v>0</v>
      </c>
      <c r="I411" s="3" t="n">
        <v>0</v>
      </c>
      <c r="J411" s="3" t="inlineStr"/>
      <c r="K411" s="3" t="inlineStr"/>
      <c r="L411" s="3" t="inlineStr">
        <is>
          <t>All checked criteria passed</t>
        </is>
      </c>
    </row>
    <row r="412">
      <c r="A412" s="3" t="inlineStr">
        <is>
          <t>1.2.26</t>
        </is>
      </c>
      <c r="B412" s="3" t="inlineStr">
        <is>
          <t>Sistēma enterālās barošanas maisījuma ievadīšanai gravitācijas pilienu ceļā, kas savienojama ar laminētiem, mīkstiem iepakojumiem ar ENFit sistēmas st</t>
        </is>
      </c>
      <c r="C412" s="3" t="n">
        <v>2</v>
      </c>
      <c r="D412" s="3" t="inlineStr">
        <is>
          <t>Isosource Standard 1000 ml</t>
        </is>
      </c>
      <c r="E412" s="6" t="inlineStr">
        <is>
          <t>COMPLIANT</t>
        </is>
      </c>
      <c r="F412" s="3" t="n">
        <v>1</v>
      </c>
      <c r="G412" s="3" t="n">
        <v>1</v>
      </c>
      <c r="H412" s="3" t="n">
        <v>0</v>
      </c>
      <c r="I412" s="3" t="n">
        <v>0</v>
      </c>
      <c r="J412" s="3" t="inlineStr"/>
      <c r="K412" s="3" t="inlineStr"/>
      <c r="L412" s="3" t="inlineStr">
        <is>
          <t>All checked criteria passed</t>
        </is>
      </c>
    </row>
    <row r="413">
      <c r="A413" s="3" t="inlineStr">
        <is>
          <t>1.2.26</t>
        </is>
      </c>
      <c r="B413" s="3" t="inlineStr">
        <is>
          <t>Sistēma enterālās barošanas maisījuma ievadīšanai gravitācijas pilienu ceļā, kas savienojama ar laminētiem, mīkstiem iepakojumiem ar ENFit sistēmas st</t>
        </is>
      </c>
      <c r="C413" s="3" t="n">
        <v>3</v>
      </c>
      <c r="D413" s="3" t="inlineStr">
        <is>
          <t>Isosource Standard Fibre 500 ml</t>
        </is>
      </c>
      <c r="E413" s="6" t="inlineStr">
        <is>
          <t>COMPLIANT</t>
        </is>
      </c>
      <c r="F413" s="3" t="n">
        <v>1</v>
      </c>
      <c r="G413" s="3" t="n">
        <v>1</v>
      </c>
      <c r="H413" s="3" t="n">
        <v>0</v>
      </c>
      <c r="I413" s="3" t="n">
        <v>0</v>
      </c>
      <c r="J413" s="3" t="inlineStr"/>
      <c r="K413" s="3" t="inlineStr"/>
      <c r="L413" s="3" t="inlineStr">
        <is>
          <t>All checked criteria passed</t>
        </is>
      </c>
    </row>
    <row r="414">
      <c r="A414" s="3" t="inlineStr">
        <is>
          <t>1.2.26</t>
        </is>
      </c>
      <c r="B414" s="3" t="inlineStr">
        <is>
          <t>Sistēma enterālās barošanas maisījuma ievadīšanai gravitācijas pilienu ceļā, kas savienojama ar laminētiem, mīkstiem iepakojumiem ar ENFit sistēmas st</t>
        </is>
      </c>
      <c r="C414" s="3" t="n">
        <v>4</v>
      </c>
      <c r="D414" s="3" t="inlineStr">
        <is>
          <t>Isosource Standard Fibre 1000 ml</t>
        </is>
      </c>
      <c r="E414" s="6" t="inlineStr">
        <is>
          <t>COMPLIANT</t>
        </is>
      </c>
      <c r="F414" s="3" t="n">
        <v>1</v>
      </c>
      <c r="G414" s="3" t="n">
        <v>1</v>
      </c>
      <c r="H414" s="3" t="n">
        <v>0</v>
      </c>
      <c r="I414" s="3" t="n">
        <v>0</v>
      </c>
      <c r="J414" s="3" t="inlineStr"/>
      <c r="K414" s="3" t="inlineStr"/>
      <c r="L414" s="3" t="inlineStr">
        <is>
          <t>All checked criteria passed</t>
        </is>
      </c>
    </row>
    <row r="415">
      <c r="A415" s="3" t="inlineStr">
        <is>
          <t>1.2.26</t>
        </is>
      </c>
      <c r="B415" s="3" t="inlineStr">
        <is>
          <t>Sistēma enterālās barošanas maisījuma ievadīšanai gravitācijas pilienu ceļā, kas savienojama ar laminētiem, mīkstiem iepakojumiem ar ENFit sistēmas st</t>
        </is>
      </c>
      <c r="C415" s="3" t="n">
        <v>5</v>
      </c>
      <c r="D415" s="3" t="inlineStr">
        <is>
          <t>Isosource Energy 500 ml</t>
        </is>
      </c>
      <c r="E415" s="6" t="inlineStr">
        <is>
          <t>COMPLIANT</t>
        </is>
      </c>
      <c r="F415" s="3" t="n">
        <v>1</v>
      </c>
      <c r="G415" s="3" t="n">
        <v>1</v>
      </c>
      <c r="H415" s="3" t="n">
        <v>0</v>
      </c>
      <c r="I415" s="3" t="n">
        <v>0</v>
      </c>
      <c r="J415" s="3" t="inlineStr"/>
      <c r="K415" s="3" t="inlineStr"/>
      <c r="L415" s="3" t="inlineStr">
        <is>
          <t>All checked criteria passed</t>
        </is>
      </c>
    </row>
    <row r="416">
      <c r="A416" s="3" t="inlineStr">
        <is>
          <t>1.2.27</t>
        </is>
      </c>
      <c r="B416" s="3" t="inlineStr">
        <is>
          <t>Sistēma enterālās barošanas maisījuma ievadīšanai gravitācijas pilienu ceļā, kas savienojama ar pudeļu iepakojumiem ar ENFit sistēmas standartiem atbi</t>
        </is>
      </c>
      <c r="C416" s="3" t="n">
        <v>1</v>
      </c>
      <c r="D416" s="3" t="inlineStr">
        <is>
          <t>Isosource Standard 500 ml</t>
        </is>
      </c>
      <c r="E416" s="6" t="inlineStr">
        <is>
          <t>COMPLIANT</t>
        </is>
      </c>
      <c r="F416" s="3" t="n">
        <v>1</v>
      </c>
      <c r="G416" s="3" t="n">
        <v>1</v>
      </c>
      <c r="H416" s="3" t="n">
        <v>0</v>
      </c>
      <c r="I416" s="3" t="n">
        <v>0</v>
      </c>
      <c r="J416" s="3" t="inlineStr"/>
      <c r="K416" s="3" t="inlineStr"/>
      <c r="L416" s="3" t="inlineStr">
        <is>
          <t>All checked criteria passed</t>
        </is>
      </c>
    </row>
    <row r="417">
      <c r="A417" s="3" t="inlineStr">
        <is>
          <t>1.2.27</t>
        </is>
      </c>
      <c r="B417" s="3" t="inlineStr">
        <is>
          <t>Sistēma enterālās barošanas maisījuma ievadīšanai gravitācijas pilienu ceļā, kas savienojama ar pudeļu iepakojumiem ar ENFit sistēmas standartiem atbi</t>
        </is>
      </c>
      <c r="C417" s="3" t="n">
        <v>2</v>
      </c>
      <c r="D417" s="3" t="inlineStr">
        <is>
          <t>Isosource Standard 1000 ml</t>
        </is>
      </c>
      <c r="E417" s="6" t="inlineStr">
        <is>
          <t>COMPLIANT</t>
        </is>
      </c>
      <c r="F417" s="3" t="n">
        <v>1</v>
      </c>
      <c r="G417" s="3" t="n">
        <v>1</v>
      </c>
      <c r="H417" s="3" t="n">
        <v>0</v>
      </c>
      <c r="I417" s="3" t="n">
        <v>0</v>
      </c>
      <c r="J417" s="3" t="inlineStr"/>
      <c r="K417" s="3" t="inlineStr"/>
      <c r="L417" s="3" t="inlineStr">
        <is>
          <t>All checked criteria passed</t>
        </is>
      </c>
    </row>
    <row r="418">
      <c r="A418" s="3" t="inlineStr">
        <is>
          <t>1.2.27</t>
        </is>
      </c>
      <c r="B418" s="3" t="inlineStr">
        <is>
          <t>Sistēma enterālās barošanas maisījuma ievadīšanai gravitācijas pilienu ceļā, kas savienojama ar pudeļu iepakojumiem ar ENFit sistēmas standartiem atbi</t>
        </is>
      </c>
      <c r="C418" s="3" t="n">
        <v>3</v>
      </c>
      <c r="D418" s="3" t="inlineStr">
        <is>
          <t>Isosource Standard Fibre 500 ml</t>
        </is>
      </c>
      <c r="E418" s="6" t="inlineStr">
        <is>
          <t>COMPLIANT</t>
        </is>
      </c>
      <c r="F418" s="3" t="n">
        <v>1</v>
      </c>
      <c r="G418" s="3" t="n">
        <v>1</v>
      </c>
      <c r="H418" s="3" t="n">
        <v>0</v>
      </c>
      <c r="I418" s="3" t="n">
        <v>0</v>
      </c>
      <c r="J418" s="3" t="inlineStr"/>
      <c r="K418" s="3" t="inlineStr"/>
      <c r="L418" s="3" t="inlineStr">
        <is>
          <t>All checked criteria passed</t>
        </is>
      </c>
    </row>
    <row r="419">
      <c r="A419" s="3" t="inlineStr">
        <is>
          <t>1.2.27</t>
        </is>
      </c>
      <c r="B419" s="3" t="inlineStr">
        <is>
          <t>Sistēma enterālās barošanas maisījuma ievadīšanai gravitācijas pilienu ceļā, kas savienojama ar pudeļu iepakojumiem ar ENFit sistēmas standartiem atbi</t>
        </is>
      </c>
      <c r="C419" s="3" t="n">
        <v>4</v>
      </c>
      <c r="D419" s="3" t="inlineStr">
        <is>
          <t>Isosource Standard Fibre 1000 ml</t>
        </is>
      </c>
      <c r="E419" s="6" t="inlineStr">
        <is>
          <t>COMPLIANT</t>
        </is>
      </c>
      <c r="F419" s="3" t="n">
        <v>1</v>
      </c>
      <c r="G419" s="3" t="n">
        <v>1</v>
      </c>
      <c r="H419" s="3" t="n">
        <v>0</v>
      </c>
      <c r="I419" s="3" t="n">
        <v>0</v>
      </c>
      <c r="J419" s="3" t="inlineStr"/>
      <c r="K419" s="3" t="inlineStr"/>
      <c r="L419" s="3" t="inlineStr">
        <is>
          <t>All checked criteria passed</t>
        </is>
      </c>
    </row>
    <row r="420">
      <c r="A420" s="3" t="inlineStr">
        <is>
          <t>1.2.27</t>
        </is>
      </c>
      <c r="B420" s="3" t="inlineStr">
        <is>
          <t>Sistēma enterālās barošanas maisījuma ievadīšanai gravitācijas pilienu ceļā, kas savienojama ar pudeļu iepakojumiem ar ENFit sistēmas standartiem atbi</t>
        </is>
      </c>
      <c r="C420" s="3" t="n">
        <v>5</v>
      </c>
      <c r="D420" s="3" t="inlineStr">
        <is>
          <t>Isosource Energy 500 ml</t>
        </is>
      </c>
      <c r="E420" s="6" t="inlineStr">
        <is>
          <t>COMPLIANT</t>
        </is>
      </c>
      <c r="F420" s="3" t="n">
        <v>1</v>
      </c>
      <c r="G420" s="3" t="n">
        <v>1</v>
      </c>
      <c r="H420" s="3" t="n">
        <v>0</v>
      </c>
      <c r="I420" s="3" t="n">
        <v>0</v>
      </c>
      <c r="J420" s="3" t="inlineStr"/>
      <c r="K420" s="3" t="inlineStr"/>
      <c r="L420" s="3" t="inlineStr">
        <is>
          <t>All checked criteria passed</t>
        </is>
      </c>
    </row>
    <row r="421">
      <c r="A421" s="3" t="inlineStr">
        <is>
          <t>1.2.28</t>
        </is>
      </c>
      <c r="B421" s="3" t="inlineStr">
        <is>
          <t>Sistēma enterālās barošanas maisījuma ievadīšanai gravitācijas pilienu ceļā ar vismaz 1000 ml lielu rezervuāru, kas nodrošināta ar ENFit sistēmas stan</t>
        </is>
      </c>
      <c r="C421" s="3" t="n">
        <v>1</v>
      </c>
      <c r="D421" s="3" t="inlineStr">
        <is>
          <t>Isosource Standard 500 ml</t>
        </is>
      </c>
      <c r="E421" s="6" t="inlineStr">
        <is>
          <t>COMPLIANT</t>
        </is>
      </c>
      <c r="F421" s="3" t="n">
        <v>1</v>
      </c>
      <c r="G421" s="3" t="n">
        <v>1</v>
      </c>
      <c r="H421" s="3" t="n">
        <v>0</v>
      </c>
      <c r="I421" s="3" t="n">
        <v>0</v>
      </c>
      <c r="J421" s="3" t="inlineStr"/>
      <c r="K421" s="3" t="inlineStr"/>
      <c r="L421" s="3" t="inlineStr">
        <is>
          <t>All checked criteria passed</t>
        </is>
      </c>
    </row>
    <row r="422">
      <c r="A422" s="3" t="inlineStr">
        <is>
          <t>1.2.28</t>
        </is>
      </c>
      <c r="B422" s="3" t="inlineStr">
        <is>
          <t>Sistēma enterālās barošanas maisījuma ievadīšanai gravitācijas pilienu ceļā ar vismaz 1000 ml lielu rezervuāru, kas nodrošināta ar ENFit sistēmas stan</t>
        </is>
      </c>
      <c r="C422" s="3" t="n">
        <v>2</v>
      </c>
      <c r="D422" s="3" t="inlineStr">
        <is>
          <t>Isosource Standard 1000 ml</t>
        </is>
      </c>
      <c r="E422" s="6" t="inlineStr">
        <is>
          <t>COMPLIANT</t>
        </is>
      </c>
      <c r="F422" s="3" t="n">
        <v>1</v>
      </c>
      <c r="G422" s="3" t="n">
        <v>1</v>
      </c>
      <c r="H422" s="3" t="n">
        <v>0</v>
      </c>
      <c r="I422" s="3" t="n">
        <v>0</v>
      </c>
      <c r="J422" s="3" t="inlineStr"/>
      <c r="K422" s="3" t="inlineStr"/>
      <c r="L422" s="3" t="inlineStr">
        <is>
          <t>All checked criteria passed</t>
        </is>
      </c>
    </row>
    <row r="423">
      <c r="A423" s="3" t="inlineStr">
        <is>
          <t>1.2.28</t>
        </is>
      </c>
      <c r="B423" s="3" t="inlineStr">
        <is>
          <t>Sistēma enterālās barošanas maisījuma ievadīšanai gravitācijas pilienu ceļā ar vismaz 1000 ml lielu rezervuāru, kas nodrošināta ar ENFit sistēmas stan</t>
        </is>
      </c>
      <c r="C423" s="3" t="n">
        <v>3</v>
      </c>
      <c r="D423" s="3" t="inlineStr">
        <is>
          <t>Isosource Standard Fibre 500 ml</t>
        </is>
      </c>
      <c r="E423" s="6" t="inlineStr">
        <is>
          <t>COMPLIANT</t>
        </is>
      </c>
      <c r="F423" s="3" t="n">
        <v>1</v>
      </c>
      <c r="G423" s="3" t="n">
        <v>1</v>
      </c>
      <c r="H423" s="3" t="n">
        <v>0</v>
      </c>
      <c r="I423" s="3" t="n">
        <v>0</v>
      </c>
      <c r="J423" s="3" t="inlineStr"/>
      <c r="K423" s="3" t="inlineStr"/>
      <c r="L423" s="3" t="inlineStr">
        <is>
          <t>All checked criteria passed</t>
        </is>
      </c>
    </row>
    <row r="424">
      <c r="A424" s="3" t="inlineStr">
        <is>
          <t>1.2.28</t>
        </is>
      </c>
      <c r="B424" s="3" t="inlineStr">
        <is>
          <t>Sistēma enterālās barošanas maisījuma ievadīšanai gravitācijas pilienu ceļā ar vismaz 1000 ml lielu rezervuāru, kas nodrošināta ar ENFit sistēmas stan</t>
        </is>
      </c>
      <c r="C424" s="3" t="n">
        <v>4</v>
      </c>
      <c r="D424" s="3" t="inlineStr">
        <is>
          <t>Isosource Standard Fibre 1000 ml</t>
        </is>
      </c>
      <c r="E424" s="6" t="inlineStr">
        <is>
          <t>COMPLIANT</t>
        </is>
      </c>
      <c r="F424" s="3" t="n">
        <v>1</v>
      </c>
      <c r="G424" s="3" t="n">
        <v>1</v>
      </c>
      <c r="H424" s="3" t="n">
        <v>0</v>
      </c>
      <c r="I424" s="3" t="n">
        <v>0</v>
      </c>
      <c r="J424" s="3" t="inlineStr"/>
      <c r="K424" s="3" t="inlineStr"/>
      <c r="L424" s="3" t="inlineStr">
        <is>
          <t>All checked criteria passed</t>
        </is>
      </c>
    </row>
    <row r="425">
      <c r="A425" s="3" t="inlineStr">
        <is>
          <t>1.2.28</t>
        </is>
      </c>
      <c r="B425" s="3" t="inlineStr">
        <is>
          <t>Sistēma enterālās barošanas maisījuma ievadīšanai gravitācijas pilienu ceļā ar vismaz 1000 ml lielu rezervuāru, kas nodrošināta ar ENFit sistēmas stan</t>
        </is>
      </c>
      <c r="C425" s="3" t="n">
        <v>5</v>
      </c>
      <c r="D425" s="3" t="inlineStr">
        <is>
          <t>Isosource Energy 500 ml</t>
        </is>
      </c>
      <c r="E425" s="6" t="inlineStr">
        <is>
          <t>COMPLIANT</t>
        </is>
      </c>
      <c r="F425" s="3" t="n">
        <v>1</v>
      </c>
      <c r="G425" s="3" t="n">
        <v>1</v>
      </c>
      <c r="H425" s="3" t="n">
        <v>0</v>
      </c>
      <c r="I425" s="3" t="n">
        <v>0</v>
      </c>
      <c r="J425" s="3" t="inlineStr"/>
      <c r="K425" s="3" t="inlineStr"/>
      <c r="L425" s="3" t="inlineStr">
        <is>
          <t>All checked criteria passed</t>
        </is>
      </c>
    </row>
    <row r="426">
      <c r="A426" s="3" t="inlineStr">
        <is>
          <t>1.2.29</t>
        </is>
      </c>
      <c r="B426" s="3" t="inlineStr">
        <is>
          <t>Pārejas konektors, lai savienotu enterālā maisījuma iepakojumu ar enterālās barošanas šļirci. Atbilst ENFit sistēmas standartiem.</t>
        </is>
      </c>
      <c r="C426" s="3" t="n">
        <v>1</v>
      </c>
      <c r="D426" s="3" t="inlineStr">
        <is>
          <t>Isosource Standard 500 ml</t>
        </is>
      </c>
      <c r="E426" s="5" t="inlineStr">
        <is>
          <t>NON_COMPLIANT</t>
        </is>
      </c>
      <c r="F426" s="3" t="n">
        <v>0.5</v>
      </c>
      <c r="G426" s="3" t="n">
        <v>1</v>
      </c>
      <c r="H426" s="3" t="n">
        <v>1</v>
      </c>
      <c r="I426" s="3" t="n">
        <v>0</v>
      </c>
      <c r="J426" s="3" t="inlineStr">
        <is>
          <t>formulation: liquid vs syringe</t>
        </is>
      </c>
      <c r="K426" s="3" t="inlineStr"/>
      <c r="L426" s="3" t="inlineStr">
        <is>
          <t>FAIL formulation: 'liquid' != 'syringe'</t>
        </is>
      </c>
    </row>
    <row r="427">
      <c r="A427" s="3" t="inlineStr">
        <is>
          <t>1.2.29</t>
        </is>
      </c>
      <c r="B427" s="3" t="inlineStr">
        <is>
          <t>Pārejas konektors, lai savienotu enterālā maisījuma iepakojumu ar enterālās barošanas šļirci. Atbilst ENFit sistēmas standartiem.</t>
        </is>
      </c>
      <c r="C427" s="3" t="n">
        <v>2</v>
      </c>
      <c r="D427" s="3" t="inlineStr">
        <is>
          <t>Isosource Standard 1000 ml</t>
        </is>
      </c>
      <c r="E427" s="5" t="inlineStr">
        <is>
          <t>NON_COMPLIANT</t>
        </is>
      </c>
      <c r="F427" s="3" t="n">
        <v>0.5</v>
      </c>
      <c r="G427" s="3" t="n">
        <v>1</v>
      </c>
      <c r="H427" s="3" t="n">
        <v>1</v>
      </c>
      <c r="I427" s="3" t="n">
        <v>0</v>
      </c>
      <c r="J427" s="3" t="inlineStr">
        <is>
          <t>formulation: liquid vs syringe</t>
        </is>
      </c>
      <c r="K427" s="3" t="inlineStr"/>
      <c r="L427" s="3" t="inlineStr">
        <is>
          <t>FAIL formulation: 'liquid' != 'syringe'</t>
        </is>
      </c>
    </row>
    <row r="428">
      <c r="A428" s="3" t="inlineStr">
        <is>
          <t>1.2.29</t>
        </is>
      </c>
      <c r="B428" s="3" t="inlineStr">
        <is>
          <t>Pārejas konektors, lai savienotu enterālā maisījuma iepakojumu ar enterālās barošanas šļirci. Atbilst ENFit sistēmas standartiem.</t>
        </is>
      </c>
      <c r="C428" s="3" t="n">
        <v>3</v>
      </c>
      <c r="D428" s="3" t="inlineStr">
        <is>
          <t>Isosource Standard Fibre 500 ml</t>
        </is>
      </c>
      <c r="E428" s="5" t="inlineStr">
        <is>
          <t>NON_COMPLIANT</t>
        </is>
      </c>
      <c r="F428" s="3" t="n">
        <v>0.5</v>
      </c>
      <c r="G428" s="3" t="n">
        <v>1</v>
      </c>
      <c r="H428" s="3" t="n">
        <v>1</v>
      </c>
      <c r="I428" s="3" t="n">
        <v>0</v>
      </c>
      <c r="J428" s="3" t="inlineStr">
        <is>
          <t>formulation: liquid vs syringe</t>
        </is>
      </c>
      <c r="K428" s="3" t="inlineStr"/>
      <c r="L428" s="3" t="inlineStr">
        <is>
          <t>FAIL formulation: 'liquid' != 'syringe'</t>
        </is>
      </c>
    </row>
    <row r="429">
      <c r="A429" s="3" t="inlineStr">
        <is>
          <t>1.2.29</t>
        </is>
      </c>
      <c r="B429" s="3" t="inlineStr">
        <is>
          <t>Pārejas konektors, lai savienotu enterālā maisījuma iepakojumu ar enterālās barošanas šļirci. Atbilst ENFit sistēmas standartiem.</t>
        </is>
      </c>
      <c r="C429" s="3" t="n">
        <v>4</v>
      </c>
      <c r="D429" s="3" t="inlineStr">
        <is>
          <t>Isosource Standard Fibre 1000 ml</t>
        </is>
      </c>
      <c r="E429" s="5" t="inlineStr">
        <is>
          <t>NON_COMPLIANT</t>
        </is>
      </c>
      <c r="F429" s="3" t="n">
        <v>0.5</v>
      </c>
      <c r="G429" s="3" t="n">
        <v>1</v>
      </c>
      <c r="H429" s="3" t="n">
        <v>1</v>
      </c>
      <c r="I429" s="3" t="n">
        <v>0</v>
      </c>
      <c r="J429" s="3" t="inlineStr">
        <is>
          <t>formulation: liquid vs syringe</t>
        </is>
      </c>
      <c r="K429" s="3" t="inlineStr"/>
      <c r="L429" s="3" t="inlineStr">
        <is>
          <t>FAIL formulation: 'liquid' != 'syringe'</t>
        </is>
      </c>
    </row>
    <row r="430">
      <c r="A430" s="3" t="inlineStr">
        <is>
          <t>1.2.29</t>
        </is>
      </c>
      <c r="B430" s="3" t="inlineStr">
        <is>
          <t>Pārejas konektors, lai savienotu enterālā maisījuma iepakojumu ar enterālās barošanas šļirci. Atbilst ENFit sistēmas standartiem.</t>
        </is>
      </c>
      <c r="C430" s="3" t="n">
        <v>5</v>
      </c>
      <c r="D430" s="3" t="inlineStr">
        <is>
          <t>Isosource Energy 500 ml</t>
        </is>
      </c>
      <c r="E430" s="5" t="inlineStr">
        <is>
          <t>NON_COMPLIANT</t>
        </is>
      </c>
      <c r="F430" s="3" t="n">
        <v>0.5</v>
      </c>
      <c r="G430" s="3" t="n">
        <v>1</v>
      </c>
      <c r="H430" s="3" t="n">
        <v>1</v>
      </c>
      <c r="I430" s="3" t="n">
        <v>0</v>
      </c>
      <c r="J430" s="3" t="inlineStr">
        <is>
          <t>formulation: liquid vs syringe</t>
        </is>
      </c>
      <c r="K430" s="3" t="inlineStr"/>
      <c r="L430" s="3" t="inlineStr">
        <is>
          <t>FAIL formulation: 'liquid' != 'syringe'</t>
        </is>
      </c>
    </row>
    <row r="431">
      <c r="A431" s="3" t="inlineStr">
        <is>
          <t>1.2.30</t>
        </is>
      </c>
      <c r="B431" s="3" t="inlineStr">
        <is>
          <t>Sistēma enterālās barošanas maisījuma ievadīšanai ar sūkņa metodi, kas savienojama ar laminētiem, mīkstiem iepakojumiem; ar uzgali medikamentu ievadīš</t>
        </is>
      </c>
      <c r="C431" s="3" t="n">
        <v>1</v>
      </c>
      <c r="D431" s="3" t="inlineStr">
        <is>
          <t>Isosource Standard 500 ml</t>
        </is>
      </c>
      <c r="E431" s="6" t="inlineStr">
        <is>
          <t>COMPLIANT</t>
        </is>
      </c>
      <c r="F431" s="3" t="n">
        <v>1</v>
      </c>
      <c r="G431" s="3" t="n">
        <v>1</v>
      </c>
      <c r="H431" s="3" t="n">
        <v>0</v>
      </c>
      <c r="I431" s="3" t="n">
        <v>0</v>
      </c>
      <c r="J431" s="3" t="inlineStr"/>
      <c r="K431" s="3" t="inlineStr"/>
      <c r="L431" s="3" t="inlineStr">
        <is>
          <t>All checked criteria passed</t>
        </is>
      </c>
    </row>
    <row r="432">
      <c r="A432" s="3" t="inlineStr">
        <is>
          <t>1.2.30</t>
        </is>
      </c>
      <c r="B432" s="3" t="inlineStr">
        <is>
          <t>Sistēma enterālās barošanas maisījuma ievadīšanai ar sūkņa metodi, kas savienojama ar laminētiem, mīkstiem iepakojumiem; ar uzgali medikamentu ievadīš</t>
        </is>
      </c>
      <c r="C432" s="3" t="n">
        <v>2</v>
      </c>
      <c r="D432" s="3" t="inlineStr">
        <is>
          <t>Isosource Standard 1000 ml</t>
        </is>
      </c>
      <c r="E432" s="6" t="inlineStr">
        <is>
          <t>COMPLIANT</t>
        </is>
      </c>
      <c r="F432" s="3" t="n">
        <v>1</v>
      </c>
      <c r="G432" s="3" t="n">
        <v>1</v>
      </c>
      <c r="H432" s="3" t="n">
        <v>0</v>
      </c>
      <c r="I432" s="3" t="n">
        <v>0</v>
      </c>
      <c r="J432" s="3" t="inlineStr"/>
      <c r="K432" s="3" t="inlineStr"/>
      <c r="L432" s="3" t="inlineStr">
        <is>
          <t>All checked criteria passed</t>
        </is>
      </c>
    </row>
    <row r="433">
      <c r="A433" s="3" t="inlineStr">
        <is>
          <t>1.2.30</t>
        </is>
      </c>
      <c r="B433" s="3" t="inlineStr">
        <is>
          <t>Sistēma enterālās barošanas maisījuma ievadīšanai ar sūkņa metodi, kas savienojama ar laminētiem, mīkstiem iepakojumiem; ar uzgali medikamentu ievadīš</t>
        </is>
      </c>
      <c r="C433" s="3" t="n">
        <v>3</v>
      </c>
      <c r="D433" s="3" t="inlineStr">
        <is>
          <t>Isosource Standard Fibre 500 ml</t>
        </is>
      </c>
      <c r="E433" s="6" t="inlineStr">
        <is>
          <t>COMPLIANT</t>
        </is>
      </c>
      <c r="F433" s="3" t="n">
        <v>1</v>
      </c>
      <c r="G433" s="3" t="n">
        <v>1</v>
      </c>
      <c r="H433" s="3" t="n">
        <v>0</v>
      </c>
      <c r="I433" s="3" t="n">
        <v>0</v>
      </c>
      <c r="J433" s="3" t="inlineStr"/>
      <c r="K433" s="3" t="inlineStr"/>
      <c r="L433" s="3" t="inlineStr">
        <is>
          <t>All checked criteria passed</t>
        </is>
      </c>
    </row>
    <row r="434">
      <c r="A434" s="3" t="inlineStr">
        <is>
          <t>1.2.30</t>
        </is>
      </c>
      <c r="B434" s="3" t="inlineStr">
        <is>
          <t>Sistēma enterālās barošanas maisījuma ievadīšanai ar sūkņa metodi, kas savienojama ar laminētiem, mīkstiem iepakojumiem; ar uzgali medikamentu ievadīš</t>
        </is>
      </c>
      <c r="C434" s="3" t="n">
        <v>4</v>
      </c>
      <c r="D434" s="3" t="inlineStr">
        <is>
          <t>Isosource Standard Fibre 1000 ml</t>
        </is>
      </c>
      <c r="E434" s="6" t="inlineStr">
        <is>
          <t>COMPLIANT</t>
        </is>
      </c>
      <c r="F434" s="3" t="n">
        <v>1</v>
      </c>
      <c r="G434" s="3" t="n">
        <v>1</v>
      </c>
      <c r="H434" s="3" t="n">
        <v>0</v>
      </c>
      <c r="I434" s="3" t="n">
        <v>0</v>
      </c>
      <c r="J434" s="3" t="inlineStr"/>
      <c r="K434" s="3" t="inlineStr"/>
      <c r="L434" s="3" t="inlineStr">
        <is>
          <t>All checked criteria passed</t>
        </is>
      </c>
    </row>
    <row r="435">
      <c r="A435" s="3" t="inlineStr">
        <is>
          <t>1.2.30</t>
        </is>
      </c>
      <c r="B435" s="3" t="inlineStr">
        <is>
          <t>Sistēma enterālās barošanas maisījuma ievadīšanai ar sūkņa metodi, kas savienojama ar laminētiem, mīkstiem iepakojumiem; ar uzgali medikamentu ievadīš</t>
        </is>
      </c>
      <c r="C435" s="3" t="n">
        <v>5</v>
      </c>
      <c r="D435" s="3" t="inlineStr">
        <is>
          <t>Isosource Energy 500 ml</t>
        </is>
      </c>
      <c r="E435" s="6" t="inlineStr">
        <is>
          <t>COMPLIANT</t>
        </is>
      </c>
      <c r="F435" s="3" t="n">
        <v>1</v>
      </c>
      <c r="G435" s="3" t="n">
        <v>1</v>
      </c>
      <c r="H435" s="3" t="n">
        <v>0</v>
      </c>
      <c r="I435" s="3" t="n">
        <v>0</v>
      </c>
      <c r="J435" s="3" t="inlineStr"/>
      <c r="K435" s="3" t="inlineStr"/>
      <c r="L435" s="3" t="inlineStr">
        <is>
          <t>All checked criteria passed</t>
        </is>
      </c>
    </row>
    <row r="436">
      <c r="A436" s="3" t="inlineStr">
        <is>
          <t>1.2.31</t>
        </is>
      </c>
      <c r="B436" s="3" t="inlineStr">
        <is>
          <t>Sistēma enterālās pārtikas ievadīšanai no pudeļu iepakojumiem ar uzgali medikamentu ievadīšanai. Savienojošie elementi, kas nodrošina pareizu enterālā</t>
        </is>
      </c>
      <c r="C436" s="3" t="n">
        <v>1</v>
      </c>
      <c r="D436" s="3" t="inlineStr">
        <is>
          <t>Isosource Standard 500 ml</t>
        </is>
      </c>
      <c r="E436" s="6" t="inlineStr">
        <is>
          <t>COMPLIANT</t>
        </is>
      </c>
      <c r="F436" s="3" t="n">
        <v>1</v>
      </c>
      <c r="G436" s="3" t="n">
        <v>1</v>
      </c>
      <c r="H436" s="3" t="n">
        <v>0</v>
      </c>
      <c r="I436" s="3" t="n">
        <v>0</v>
      </c>
      <c r="J436" s="3" t="inlineStr"/>
      <c r="K436" s="3" t="inlineStr"/>
      <c r="L436" s="3" t="inlineStr">
        <is>
          <t>All checked criteria passed</t>
        </is>
      </c>
    </row>
    <row r="437">
      <c r="A437" s="3" t="inlineStr">
        <is>
          <t>1.2.31</t>
        </is>
      </c>
      <c r="B437" s="3" t="inlineStr">
        <is>
          <t>Sistēma enterālās pārtikas ievadīšanai no pudeļu iepakojumiem ar uzgali medikamentu ievadīšanai. Savienojošie elementi, kas nodrošina pareizu enterālā</t>
        </is>
      </c>
      <c r="C437" s="3" t="n">
        <v>2</v>
      </c>
      <c r="D437" s="3" t="inlineStr">
        <is>
          <t>Isosource Standard 1000 ml</t>
        </is>
      </c>
      <c r="E437" s="6" t="inlineStr">
        <is>
          <t>COMPLIANT</t>
        </is>
      </c>
      <c r="F437" s="3" t="n">
        <v>1</v>
      </c>
      <c r="G437" s="3" t="n">
        <v>1</v>
      </c>
      <c r="H437" s="3" t="n">
        <v>0</v>
      </c>
      <c r="I437" s="3" t="n">
        <v>0</v>
      </c>
      <c r="J437" s="3" t="inlineStr"/>
      <c r="K437" s="3" t="inlineStr"/>
      <c r="L437" s="3" t="inlineStr">
        <is>
          <t>All checked criteria passed</t>
        </is>
      </c>
    </row>
    <row r="438">
      <c r="A438" s="3" t="inlineStr">
        <is>
          <t>1.2.31</t>
        </is>
      </c>
      <c r="B438" s="3" t="inlineStr">
        <is>
          <t>Sistēma enterālās pārtikas ievadīšanai no pudeļu iepakojumiem ar uzgali medikamentu ievadīšanai. Savienojošie elementi, kas nodrošina pareizu enterālā</t>
        </is>
      </c>
      <c r="C438" s="3" t="n">
        <v>3</v>
      </c>
      <c r="D438" s="3" t="inlineStr">
        <is>
          <t>Isosource Standard Fibre 500 ml</t>
        </is>
      </c>
      <c r="E438" s="6" t="inlineStr">
        <is>
          <t>COMPLIANT</t>
        </is>
      </c>
      <c r="F438" s="3" t="n">
        <v>1</v>
      </c>
      <c r="G438" s="3" t="n">
        <v>1</v>
      </c>
      <c r="H438" s="3" t="n">
        <v>0</v>
      </c>
      <c r="I438" s="3" t="n">
        <v>0</v>
      </c>
      <c r="J438" s="3" t="inlineStr"/>
      <c r="K438" s="3" t="inlineStr"/>
      <c r="L438" s="3" t="inlineStr">
        <is>
          <t>All checked criteria passed</t>
        </is>
      </c>
    </row>
    <row r="439">
      <c r="A439" s="3" t="inlineStr">
        <is>
          <t>1.2.31</t>
        </is>
      </c>
      <c r="B439" s="3" t="inlineStr">
        <is>
          <t>Sistēma enterālās pārtikas ievadīšanai no pudeļu iepakojumiem ar uzgali medikamentu ievadīšanai. Savienojošie elementi, kas nodrošina pareizu enterālā</t>
        </is>
      </c>
      <c r="C439" s="3" t="n">
        <v>4</v>
      </c>
      <c r="D439" s="3" t="inlineStr">
        <is>
          <t>Isosource Standard Fibre 1000 ml</t>
        </is>
      </c>
      <c r="E439" s="6" t="inlineStr">
        <is>
          <t>COMPLIANT</t>
        </is>
      </c>
      <c r="F439" s="3" t="n">
        <v>1</v>
      </c>
      <c r="G439" s="3" t="n">
        <v>1</v>
      </c>
      <c r="H439" s="3" t="n">
        <v>0</v>
      </c>
      <c r="I439" s="3" t="n">
        <v>0</v>
      </c>
      <c r="J439" s="3" t="inlineStr"/>
      <c r="K439" s="3" t="inlineStr"/>
      <c r="L439" s="3" t="inlineStr">
        <is>
          <t>All checked criteria passed</t>
        </is>
      </c>
    </row>
    <row r="440">
      <c r="A440" s="3" t="inlineStr">
        <is>
          <t>1.2.31</t>
        </is>
      </c>
      <c r="B440" s="3" t="inlineStr">
        <is>
          <t>Sistēma enterālās pārtikas ievadīšanai no pudeļu iepakojumiem ar uzgali medikamentu ievadīšanai. Savienojošie elementi, kas nodrošina pareizu enterālā</t>
        </is>
      </c>
      <c r="C440" s="3" t="n">
        <v>5</v>
      </c>
      <c r="D440" s="3" t="inlineStr">
        <is>
          <t>Isosource Energy 500 ml</t>
        </is>
      </c>
      <c r="E440" s="6" t="inlineStr">
        <is>
          <t>COMPLIANT</t>
        </is>
      </c>
      <c r="F440" s="3" t="n">
        <v>1</v>
      </c>
      <c r="G440" s="3" t="n">
        <v>1</v>
      </c>
      <c r="H440" s="3" t="n">
        <v>0</v>
      </c>
      <c r="I440" s="3" t="n">
        <v>0</v>
      </c>
      <c r="J440" s="3" t="inlineStr"/>
      <c r="K440" s="3" t="inlineStr"/>
      <c r="L440" s="3" t="inlineStr">
        <is>
          <t>All checked criteria passed</t>
        </is>
      </c>
    </row>
    <row r="441">
      <c r="A441" s="3" t="inlineStr">
        <is>
          <t>1.2.32</t>
        </is>
      </c>
      <c r="B441" s="3" t="inlineStr">
        <is>
          <t>Plāksteris no neausta materiāla nazogastrālās zondes fiksācijai, pašlīmējošs (ar hipoalerģisku līmi), izmērs - pieaugušu.</t>
        </is>
      </c>
      <c r="C441" s="3" t="n">
        <v>1</v>
      </c>
      <c r="D441" s="3" t="inlineStr">
        <is>
          <t>Isosource Standard 500 ml</t>
        </is>
      </c>
      <c r="E441" s="7" t="inlineStr">
        <is>
          <t>UNKNOWN</t>
        </is>
      </c>
      <c r="F441" s="3" t="n">
        <v>0</v>
      </c>
      <c r="G441" s="3" t="n">
        <v>0</v>
      </c>
      <c r="H441" s="3" t="n">
        <v>0</v>
      </c>
      <c r="I441" s="3" t="n">
        <v>1</v>
      </c>
      <c r="J441" s="3" t="inlineStr"/>
      <c r="K441" s="3" t="inlineStr">
        <is>
          <t>hypoallergenic</t>
        </is>
      </c>
      <c r="L441" s="3" t="inlineStr">
        <is>
          <t>UNKNOWN hypoallergenic: Cannot determine 'hypoallergenic' for this product</t>
        </is>
      </c>
    </row>
    <row r="442">
      <c r="A442" s="3" t="inlineStr">
        <is>
          <t>1.2.32</t>
        </is>
      </c>
      <c r="B442" s="3" t="inlineStr">
        <is>
          <t>Plāksteris no neausta materiāla nazogastrālās zondes fiksācijai, pašlīmējošs (ar hipoalerģisku līmi), izmērs - pieaugušu.</t>
        </is>
      </c>
      <c r="C442" s="3" t="n">
        <v>2</v>
      </c>
      <c r="D442" s="3" t="inlineStr">
        <is>
          <t>Isosource Standard 1000 ml</t>
        </is>
      </c>
      <c r="E442" s="7" t="inlineStr">
        <is>
          <t>UNKNOWN</t>
        </is>
      </c>
      <c r="F442" s="3" t="n">
        <v>0</v>
      </c>
      <c r="G442" s="3" t="n">
        <v>0</v>
      </c>
      <c r="H442" s="3" t="n">
        <v>0</v>
      </c>
      <c r="I442" s="3" t="n">
        <v>1</v>
      </c>
      <c r="J442" s="3" t="inlineStr"/>
      <c r="K442" s="3" t="inlineStr">
        <is>
          <t>hypoallergenic</t>
        </is>
      </c>
      <c r="L442" s="3" t="inlineStr">
        <is>
          <t>UNKNOWN hypoallergenic: Cannot determine 'hypoallergenic' for this product</t>
        </is>
      </c>
    </row>
    <row r="443">
      <c r="A443" s="3" t="inlineStr">
        <is>
          <t>1.2.32</t>
        </is>
      </c>
      <c r="B443" s="3" t="inlineStr">
        <is>
          <t>Plāksteris no neausta materiāla nazogastrālās zondes fiksācijai, pašlīmējošs (ar hipoalerģisku līmi), izmērs - pieaugušu.</t>
        </is>
      </c>
      <c r="C443" s="3" t="n">
        <v>3</v>
      </c>
      <c r="D443" s="3" t="inlineStr">
        <is>
          <t>Isosource Standard Fibre 500 ml</t>
        </is>
      </c>
      <c r="E443" s="7" t="inlineStr">
        <is>
          <t>UNKNOWN</t>
        </is>
      </c>
      <c r="F443" s="3" t="n">
        <v>0</v>
      </c>
      <c r="G443" s="3" t="n">
        <v>0</v>
      </c>
      <c r="H443" s="3" t="n">
        <v>0</v>
      </c>
      <c r="I443" s="3" t="n">
        <v>1</v>
      </c>
      <c r="J443" s="3" t="inlineStr"/>
      <c r="K443" s="3" t="inlineStr">
        <is>
          <t>hypoallergenic</t>
        </is>
      </c>
      <c r="L443" s="3" t="inlineStr">
        <is>
          <t>UNKNOWN hypoallergenic: Cannot determine 'hypoallergenic' for this product</t>
        </is>
      </c>
    </row>
    <row r="444">
      <c r="A444" s="3" t="inlineStr">
        <is>
          <t>1.2.32</t>
        </is>
      </c>
      <c r="B444" s="3" t="inlineStr">
        <is>
          <t>Plāksteris no neausta materiāla nazogastrālās zondes fiksācijai, pašlīmējošs (ar hipoalerģisku līmi), izmērs - pieaugušu.</t>
        </is>
      </c>
      <c r="C444" s="3" t="n">
        <v>4</v>
      </c>
      <c r="D444" s="3" t="inlineStr">
        <is>
          <t>Isosource Standard Fibre 1000 ml</t>
        </is>
      </c>
      <c r="E444" s="7" t="inlineStr">
        <is>
          <t>UNKNOWN</t>
        </is>
      </c>
      <c r="F444" s="3" t="n">
        <v>0</v>
      </c>
      <c r="G444" s="3" t="n">
        <v>0</v>
      </c>
      <c r="H444" s="3" t="n">
        <v>0</v>
      </c>
      <c r="I444" s="3" t="n">
        <v>1</v>
      </c>
      <c r="J444" s="3" t="inlineStr"/>
      <c r="K444" s="3" t="inlineStr">
        <is>
          <t>hypoallergenic</t>
        </is>
      </c>
      <c r="L444" s="3" t="inlineStr">
        <is>
          <t>UNKNOWN hypoallergenic: Cannot determine 'hypoallergenic' for this product</t>
        </is>
      </c>
    </row>
    <row r="445">
      <c r="A445" s="3" t="inlineStr">
        <is>
          <t>1.2.32</t>
        </is>
      </c>
      <c r="B445" s="3" t="inlineStr">
        <is>
          <t>Plāksteris no neausta materiāla nazogastrālās zondes fiksācijai, pašlīmējošs (ar hipoalerģisku līmi), izmērs - pieaugušu.</t>
        </is>
      </c>
      <c r="C445" s="3" t="n">
        <v>5</v>
      </c>
      <c r="D445" s="3" t="inlineStr">
        <is>
          <t>Isosource Energy 500 ml</t>
        </is>
      </c>
      <c r="E445" s="7" t="inlineStr">
        <is>
          <t>UNKNOWN</t>
        </is>
      </c>
      <c r="F445" s="3" t="n">
        <v>0</v>
      </c>
      <c r="G445" s="3" t="n">
        <v>0</v>
      </c>
      <c r="H445" s="3" t="n">
        <v>0</v>
      </c>
      <c r="I445" s="3" t="n">
        <v>1</v>
      </c>
      <c r="J445" s="3" t="inlineStr"/>
      <c r="K445" s="3" t="inlineStr">
        <is>
          <t>hypoallergenic</t>
        </is>
      </c>
      <c r="L445" s="3" t="inlineStr">
        <is>
          <t>UNKNOWN hypoallergenic: Cannot determine 'hypoallergenic' for this product</t>
        </is>
      </c>
    </row>
    <row r="446">
      <c r="A446" s="3" t="inlineStr">
        <is>
          <t>1.2.33</t>
        </is>
      </c>
      <c r="B446" s="3" t="inlineStr">
        <is>
          <t>Pogveida balonzonde (caurspīdīga, silikona) ievietošanai kuņģī. 
Ļoti maza ārējā fiksējošā plāksne. Balona tilpums - 5ml. Ērta stomas un pogveida balo</t>
        </is>
      </c>
      <c r="C446" s="3" t="n">
        <v>1</v>
      </c>
      <c r="D446" s="3" t="inlineStr">
        <is>
          <t>Resource Junior powder 400g</t>
        </is>
      </c>
      <c r="E446" s="7" t="inlineStr">
        <is>
          <t>UNKNOWN</t>
        </is>
      </c>
      <c r="F446" s="3" t="n">
        <v>0</v>
      </c>
      <c r="G446" s="3" t="n">
        <v>0</v>
      </c>
      <c r="H446" s="3" t="n">
        <v>0</v>
      </c>
      <c r="I446" s="3" t="n">
        <v>1</v>
      </c>
      <c r="J446" s="3" t="inlineStr"/>
      <c r="K446" s="3" t="inlineStr">
        <is>
          <t>volume</t>
        </is>
      </c>
      <c r="L446" s="3" t="inlineStr">
        <is>
          <t>UNKNOWN volume: Not comparable: product in g, requirement in ml</t>
        </is>
      </c>
    </row>
    <row r="447">
      <c r="A447" s="3" t="inlineStr">
        <is>
          <t>1.2.33</t>
        </is>
      </c>
      <c r="B447" s="3" t="inlineStr">
        <is>
          <t>Pogveida balonzonde (caurspīdīga, silikona) ievietošanai kuņģī. 
Ļoti maza ārējā fiksējošā plāksne. Balona tilpums - 5ml. Ērta stomas un pogveida balo</t>
        </is>
      </c>
      <c r="C447" s="3" t="n">
        <v>2</v>
      </c>
      <c r="D447" s="3" t="inlineStr">
        <is>
          <t>Althera HMO powder 400g</t>
        </is>
      </c>
      <c r="E447" s="7" t="inlineStr">
        <is>
          <t>UNKNOWN</t>
        </is>
      </c>
      <c r="F447" s="3" t="n">
        <v>0</v>
      </c>
      <c r="G447" s="3" t="n">
        <v>0</v>
      </c>
      <c r="H447" s="3" t="n">
        <v>0</v>
      </c>
      <c r="I447" s="3" t="n">
        <v>1</v>
      </c>
      <c r="J447" s="3" t="inlineStr"/>
      <c r="K447" s="3" t="inlineStr">
        <is>
          <t>volume</t>
        </is>
      </c>
      <c r="L447" s="3" t="inlineStr">
        <is>
          <t>UNKNOWN volume: Not comparable: product in g, requirement in ml</t>
        </is>
      </c>
    </row>
    <row r="448">
      <c r="A448" s="3" t="inlineStr">
        <is>
          <t>1.2.33</t>
        </is>
      </c>
      <c r="B448" s="3" t="inlineStr">
        <is>
          <t>Pogveida balonzonde (caurspīdīga, silikona) ievietošanai kuņģī. 
Ļoti maza ārējā fiksējošā plāksne. Balona tilpums - 5ml. Ērta stomas un pogveida balo</t>
        </is>
      </c>
      <c r="C448" s="3" t="n">
        <v>3</v>
      </c>
      <c r="D448" s="3" t="inlineStr">
        <is>
          <t>Alfamino HMO powder 400g</t>
        </is>
      </c>
      <c r="E448" s="7" t="inlineStr">
        <is>
          <t>UNKNOWN</t>
        </is>
      </c>
      <c r="F448" s="3" t="n">
        <v>0</v>
      </c>
      <c r="G448" s="3" t="n">
        <v>0</v>
      </c>
      <c r="H448" s="3" t="n">
        <v>0</v>
      </c>
      <c r="I448" s="3" t="n">
        <v>1</v>
      </c>
      <c r="J448" s="3" t="inlineStr"/>
      <c r="K448" s="3" t="inlineStr">
        <is>
          <t>volume</t>
        </is>
      </c>
      <c r="L448" s="3" t="inlineStr">
        <is>
          <t>UNKNOWN volume: Not comparable: product in g, requirement in ml</t>
        </is>
      </c>
    </row>
    <row r="449">
      <c r="A449" s="3" t="inlineStr">
        <is>
          <t>1.2.33</t>
        </is>
      </c>
      <c r="B449" s="3" t="inlineStr">
        <is>
          <t>Pogveida balonzonde (caurspīdīga, silikona) ievietošanai kuņģī. 
Ļoti maza ārējā fiksējošā plāksne. Balona tilpums - 5ml. Ērta stomas un pogveida balo</t>
        </is>
      </c>
      <c r="C449" s="3" t="n">
        <v>4</v>
      </c>
      <c r="D449" s="3" t="inlineStr">
        <is>
          <t>Alfamino Junior HMO powder 400g</t>
        </is>
      </c>
      <c r="E449" s="7" t="inlineStr">
        <is>
          <t>UNKNOWN</t>
        </is>
      </c>
      <c r="F449" s="3" t="n">
        <v>0</v>
      </c>
      <c r="G449" s="3" t="n">
        <v>0</v>
      </c>
      <c r="H449" s="3" t="n">
        <v>0</v>
      </c>
      <c r="I449" s="3" t="n">
        <v>1</v>
      </c>
      <c r="J449" s="3" t="inlineStr"/>
      <c r="K449" s="3" t="inlineStr">
        <is>
          <t>volume</t>
        </is>
      </c>
      <c r="L449" s="3" t="inlineStr">
        <is>
          <t>UNKNOWN volume: Not comparable: product in g, requirement in ml</t>
        </is>
      </c>
    </row>
    <row r="450">
      <c r="A450" s="3" t="inlineStr">
        <is>
          <t>1.2.33</t>
        </is>
      </c>
      <c r="B450" s="3" t="inlineStr">
        <is>
          <t>Pogveida balonzonde (caurspīdīga, silikona) ievietošanai kuņģī. 
Ļoti maza ārējā fiksējošā plāksne. Balona tilpums - 5ml. Ērta stomas un pogveida balo</t>
        </is>
      </c>
      <c r="C450" s="3" t="n">
        <v>5</v>
      </c>
      <c r="D450" s="3" t="inlineStr">
        <is>
          <t>Alfaré HMO powder 400g</t>
        </is>
      </c>
      <c r="E450" s="7" t="inlineStr">
        <is>
          <t>UNKNOWN</t>
        </is>
      </c>
      <c r="F450" s="3" t="n">
        <v>0</v>
      </c>
      <c r="G450" s="3" t="n">
        <v>0</v>
      </c>
      <c r="H450" s="3" t="n">
        <v>0</v>
      </c>
      <c r="I450" s="3" t="n">
        <v>1</v>
      </c>
      <c r="J450" s="3" t="inlineStr"/>
      <c r="K450" s="3" t="inlineStr">
        <is>
          <t>volume</t>
        </is>
      </c>
      <c r="L450" s="3" t="inlineStr">
        <is>
          <t>UNKNOWN volume: Not comparable: product in g, requirement in ml</t>
        </is>
      </c>
    </row>
    <row r="451">
      <c r="A451" t="inlineStr">
        <is>
          <t>1.2.34</t>
        </is>
      </c>
      <c r="B451" t="inlineStr">
        <is>
          <t xml:space="preserve">Zema profila gastrostomas barošanas komplekts. Zema profila gastrostoma-silikona, proksimāls antirefluksa vārsts, SECUR-LOK(vai analogs) savienotājs, </t>
        </is>
      </c>
      <c r="E451" s="2" t="inlineStr">
        <is>
          <t>NO MATCHES</t>
        </is>
      </c>
    </row>
    <row r="452">
      <c r="A452" s="3" t="inlineStr">
        <is>
          <t>1.2.35</t>
        </is>
      </c>
      <c r="B452" s="3" t="inlineStr">
        <is>
          <t xml:space="preserve">1-12 collu/30cm un  1- 24 collu/60cm  gastrostomas barošanas pagarinājuma komplekts ar 90° liektu proksimālo galu stomas savienojumam drošai enterālo </t>
        </is>
      </c>
      <c r="C452" s="3" t="n">
        <v>1</v>
      </c>
      <c r="D452" s="3" t="inlineStr">
        <is>
          <t>Isosource Standard 500 ml</t>
        </is>
      </c>
      <c r="E452" s="6" t="inlineStr">
        <is>
          <t>COMPLIANT</t>
        </is>
      </c>
      <c r="F452" s="3" t="n">
        <v>1</v>
      </c>
      <c r="G452" s="3" t="n">
        <v>1</v>
      </c>
      <c r="H452" s="3" t="n">
        <v>0</v>
      </c>
      <c r="I452" s="3" t="n">
        <v>0</v>
      </c>
      <c r="J452" s="3" t="inlineStr"/>
      <c r="K452" s="3" t="inlineStr"/>
      <c r="L452" s="3" t="inlineStr">
        <is>
          <t>All checked criteria passed</t>
        </is>
      </c>
    </row>
    <row r="453">
      <c r="A453" s="3" t="inlineStr">
        <is>
          <t>1.2.35</t>
        </is>
      </c>
      <c r="B453" s="3" t="inlineStr">
        <is>
          <t xml:space="preserve">1-12 collu/30cm un  1- 24 collu/60cm  gastrostomas barošanas pagarinājuma komplekts ar 90° liektu proksimālo galu stomas savienojumam drošai enterālo </t>
        </is>
      </c>
      <c r="C453" s="3" t="n">
        <v>2</v>
      </c>
      <c r="D453" s="3" t="inlineStr">
        <is>
          <t>Isosource Standard 1000 ml</t>
        </is>
      </c>
      <c r="E453" s="6" t="inlineStr">
        <is>
          <t>COMPLIANT</t>
        </is>
      </c>
      <c r="F453" s="3" t="n">
        <v>1</v>
      </c>
      <c r="G453" s="3" t="n">
        <v>1</v>
      </c>
      <c r="H453" s="3" t="n">
        <v>0</v>
      </c>
      <c r="I453" s="3" t="n">
        <v>0</v>
      </c>
      <c r="J453" s="3" t="inlineStr"/>
      <c r="K453" s="3" t="inlineStr"/>
      <c r="L453" s="3" t="inlineStr">
        <is>
          <t>All checked criteria passed</t>
        </is>
      </c>
    </row>
    <row r="454">
      <c r="A454" s="3" t="inlineStr">
        <is>
          <t>1.2.35</t>
        </is>
      </c>
      <c r="B454" s="3" t="inlineStr">
        <is>
          <t xml:space="preserve">1-12 collu/30cm un  1- 24 collu/60cm  gastrostomas barošanas pagarinājuma komplekts ar 90° liektu proksimālo galu stomas savienojumam drošai enterālo </t>
        </is>
      </c>
      <c r="C454" s="3" t="n">
        <v>3</v>
      </c>
      <c r="D454" s="3" t="inlineStr">
        <is>
          <t>Isosource Standard Fibre 500 ml</t>
        </is>
      </c>
      <c r="E454" s="6" t="inlineStr">
        <is>
          <t>COMPLIANT</t>
        </is>
      </c>
      <c r="F454" s="3" t="n">
        <v>1</v>
      </c>
      <c r="G454" s="3" t="n">
        <v>1</v>
      </c>
      <c r="H454" s="3" t="n">
        <v>0</v>
      </c>
      <c r="I454" s="3" t="n">
        <v>0</v>
      </c>
      <c r="J454" s="3" t="inlineStr"/>
      <c r="K454" s="3" t="inlineStr"/>
      <c r="L454" s="3" t="inlineStr">
        <is>
          <t>All checked criteria passed</t>
        </is>
      </c>
    </row>
    <row r="455">
      <c r="A455" s="3" t="inlineStr">
        <is>
          <t>1.2.35</t>
        </is>
      </c>
      <c r="B455" s="3" t="inlineStr">
        <is>
          <t xml:space="preserve">1-12 collu/30cm un  1- 24 collu/60cm  gastrostomas barošanas pagarinājuma komplekts ar 90° liektu proksimālo galu stomas savienojumam drošai enterālo </t>
        </is>
      </c>
      <c r="C455" s="3" t="n">
        <v>4</v>
      </c>
      <c r="D455" s="3" t="inlineStr">
        <is>
          <t>Isosource Standard Fibre 1000 ml</t>
        </is>
      </c>
      <c r="E455" s="6" t="inlineStr">
        <is>
          <t>COMPLIANT</t>
        </is>
      </c>
      <c r="F455" s="3" t="n">
        <v>1</v>
      </c>
      <c r="G455" s="3" t="n">
        <v>1</v>
      </c>
      <c r="H455" s="3" t="n">
        <v>0</v>
      </c>
      <c r="I455" s="3" t="n">
        <v>0</v>
      </c>
      <c r="J455" s="3" t="inlineStr"/>
      <c r="K455" s="3" t="inlineStr"/>
      <c r="L455" s="3" t="inlineStr">
        <is>
          <t>All checked criteria passed</t>
        </is>
      </c>
    </row>
    <row r="456">
      <c r="A456" s="3" t="inlineStr">
        <is>
          <t>1.2.35</t>
        </is>
      </c>
      <c r="B456" s="3" t="inlineStr">
        <is>
          <t xml:space="preserve">1-12 collu/30cm un  1- 24 collu/60cm  gastrostomas barošanas pagarinājuma komplekts ar 90° liektu proksimālo galu stomas savienojumam drošai enterālo </t>
        </is>
      </c>
      <c r="C456" s="3" t="n">
        <v>5</v>
      </c>
      <c r="D456" s="3" t="inlineStr">
        <is>
          <t>Isosource Energy 500 ml</t>
        </is>
      </c>
      <c r="E456" s="6" t="inlineStr">
        <is>
          <t>COMPLIANT</t>
        </is>
      </c>
      <c r="F456" s="3" t="n">
        <v>1</v>
      </c>
      <c r="G456" s="3" t="n">
        <v>1</v>
      </c>
      <c r="H456" s="3" t="n">
        <v>0</v>
      </c>
      <c r="I456" s="3" t="n">
        <v>0</v>
      </c>
      <c r="J456" s="3" t="inlineStr"/>
      <c r="K456" s="3" t="inlineStr"/>
      <c r="L456" s="3" t="inlineStr">
        <is>
          <t>All checked criteria passed</t>
        </is>
      </c>
    </row>
    <row r="457">
      <c r="A457" t="inlineStr">
        <is>
          <t>1.2.36</t>
        </is>
      </c>
      <c r="B457" t="inlineStr">
        <is>
          <t>1-12 inch/30cm gastrostomas barošanas pagarinājuma komplekts ar SECUR-LOK (vai analogs) 90° liektu proksimālo galu stomas savienojumam un distāli divi</t>
        </is>
      </c>
      <c r="E457" s="2" t="inlineStr">
        <is>
          <t>NO MATCHES</t>
        </is>
      </c>
    </row>
    <row r="458">
      <c r="A458" t="inlineStr">
        <is>
          <t>1.2.37</t>
        </is>
      </c>
      <c r="B458" t="inlineStr">
        <is>
          <t>1-12 inch/60cm(24in.) gastrostomas bolusa barošanas pagarinājuma komplekts ar ENFit barošanas savienojumu, SECUR-LOK (vai analogs) taisnu proksimālo g</t>
        </is>
      </c>
      <c r="E458" s="2" t="inlineStr">
        <is>
          <t>NO MATCHES</t>
        </is>
      </c>
    </row>
    <row r="459">
      <c r="A459" s="3" t="inlineStr">
        <is>
          <t>1.2.38</t>
        </is>
      </c>
      <c r="B459" s="3" t="inlineStr">
        <is>
          <t>Zema profila gastrostomas barošanas komplekts. Zema profila gastrostoma – silikona, augstas izturības silikona balons, proksimāls antirefluksa vārsts,</t>
        </is>
      </c>
      <c r="C459" s="3" t="n">
        <v>1</v>
      </c>
      <c r="D459" s="3" t="inlineStr">
        <is>
          <t>Isosource Standard 500 ml</t>
        </is>
      </c>
      <c r="E459" s="5" t="inlineStr">
        <is>
          <t>NON_COMPLIANT</t>
        </is>
      </c>
      <c r="F459" s="3" t="n">
        <v>0</v>
      </c>
      <c r="G459" s="3" t="n">
        <v>0</v>
      </c>
      <c r="H459" s="3" t="n">
        <v>1</v>
      </c>
      <c r="I459" s="3" t="n">
        <v>0</v>
      </c>
      <c r="J459" s="3" t="inlineStr">
        <is>
          <t>formulation: liquid vs syringe</t>
        </is>
      </c>
      <c r="K459" s="3" t="inlineStr"/>
      <c r="L459" s="3" t="inlineStr">
        <is>
          <t>FAIL formulation: 'liquid' != 'syringe'</t>
        </is>
      </c>
    </row>
    <row r="460">
      <c r="A460" s="3" t="inlineStr">
        <is>
          <t>1.2.38</t>
        </is>
      </c>
      <c r="B460" s="3" t="inlineStr">
        <is>
          <t>Zema profila gastrostomas barošanas komplekts. Zema profila gastrostoma – silikona, augstas izturības silikona balons, proksimāls antirefluksa vārsts,</t>
        </is>
      </c>
      <c r="C460" s="3" t="n">
        <v>2</v>
      </c>
      <c r="D460" s="3" t="inlineStr">
        <is>
          <t>Isosource Standard 1000 ml</t>
        </is>
      </c>
      <c r="E460" s="5" t="inlineStr">
        <is>
          <t>NON_COMPLIANT</t>
        </is>
      </c>
      <c r="F460" s="3" t="n">
        <v>0</v>
      </c>
      <c r="G460" s="3" t="n">
        <v>0</v>
      </c>
      <c r="H460" s="3" t="n">
        <v>1</v>
      </c>
      <c r="I460" s="3" t="n">
        <v>0</v>
      </c>
      <c r="J460" s="3" t="inlineStr">
        <is>
          <t>formulation: liquid vs syringe</t>
        </is>
      </c>
      <c r="K460" s="3" t="inlineStr"/>
      <c r="L460" s="3" t="inlineStr">
        <is>
          <t>FAIL formulation: 'liquid' != 'syringe'</t>
        </is>
      </c>
    </row>
    <row r="461">
      <c r="A461" s="3" t="inlineStr">
        <is>
          <t>1.2.38</t>
        </is>
      </c>
      <c r="B461" s="3" t="inlineStr">
        <is>
          <t>Zema profila gastrostomas barošanas komplekts. Zema profila gastrostoma – silikona, augstas izturības silikona balons, proksimāls antirefluksa vārsts,</t>
        </is>
      </c>
      <c r="C461" s="3" t="n">
        <v>3</v>
      </c>
      <c r="D461" s="3" t="inlineStr">
        <is>
          <t>Isosource Standard Fibre 500 ml</t>
        </is>
      </c>
      <c r="E461" s="5" t="inlineStr">
        <is>
          <t>NON_COMPLIANT</t>
        </is>
      </c>
      <c r="F461" s="3" t="n">
        <v>0</v>
      </c>
      <c r="G461" s="3" t="n">
        <v>0</v>
      </c>
      <c r="H461" s="3" t="n">
        <v>1</v>
      </c>
      <c r="I461" s="3" t="n">
        <v>0</v>
      </c>
      <c r="J461" s="3" t="inlineStr">
        <is>
          <t>formulation: liquid vs syringe</t>
        </is>
      </c>
      <c r="K461" s="3" t="inlineStr"/>
      <c r="L461" s="3" t="inlineStr">
        <is>
          <t>FAIL formulation: 'liquid' != 'syringe'</t>
        </is>
      </c>
    </row>
    <row r="462">
      <c r="A462" s="3" t="inlineStr">
        <is>
          <t>1.2.38</t>
        </is>
      </c>
      <c r="B462" s="3" t="inlineStr">
        <is>
          <t>Zema profila gastrostomas barošanas komplekts. Zema profila gastrostoma – silikona, augstas izturības silikona balons, proksimāls antirefluksa vārsts,</t>
        </is>
      </c>
      <c r="C462" s="3" t="n">
        <v>4</v>
      </c>
      <c r="D462" s="3" t="inlineStr">
        <is>
          <t>Isosource Standard Fibre 1000 ml</t>
        </is>
      </c>
      <c r="E462" s="5" t="inlineStr">
        <is>
          <t>NON_COMPLIANT</t>
        </is>
      </c>
      <c r="F462" s="3" t="n">
        <v>0</v>
      </c>
      <c r="G462" s="3" t="n">
        <v>0</v>
      </c>
      <c r="H462" s="3" t="n">
        <v>1</v>
      </c>
      <c r="I462" s="3" t="n">
        <v>0</v>
      </c>
      <c r="J462" s="3" t="inlineStr">
        <is>
          <t>formulation: liquid vs syringe</t>
        </is>
      </c>
      <c r="K462" s="3" t="inlineStr"/>
      <c r="L462" s="3" t="inlineStr">
        <is>
          <t>FAIL formulation: 'liquid' != 'syringe'</t>
        </is>
      </c>
    </row>
    <row r="463">
      <c r="A463" s="3" t="inlineStr">
        <is>
          <t>1.2.38</t>
        </is>
      </c>
      <c r="B463" s="3" t="inlineStr">
        <is>
          <t>Zema profila gastrostomas barošanas komplekts. Zema profila gastrostoma – silikona, augstas izturības silikona balons, proksimāls antirefluksa vārsts,</t>
        </is>
      </c>
      <c r="C463" s="3" t="n">
        <v>5</v>
      </c>
      <c r="D463" s="3" t="inlineStr">
        <is>
          <t>Isosource Energy 500 ml</t>
        </is>
      </c>
      <c r="E463" s="5" t="inlineStr">
        <is>
          <t>NON_COMPLIANT</t>
        </is>
      </c>
      <c r="F463" s="3" t="n">
        <v>0</v>
      </c>
      <c r="G463" s="3" t="n">
        <v>0</v>
      </c>
      <c r="H463" s="3" t="n">
        <v>1</v>
      </c>
      <c r="I463" s="3" t="n">
        <v>0</v>
      </c>
      <c r="J463" s="3" t="inlineStr">
        <is>
          <t>formulation: liquid vs syringe</t>
        </is>
      </c>
      <c r="K463" s="3" t="inlineStr"/>
      <c r="L463" s="3" t="inlineStr">
        <is>
          <t>FAIL formulation: 'liquid' != 'syringe'</t>
        </is>
      </c>
    </row>
    <row r="464">
      <c r="A464" s="3" t="inlineStr">
        <is>
          <t>1.2.39</t>
        </is>
      </c>
      <c r="B464" s="3" t="inlineStr">
        <is>
          <t>Zema profila gastrostomas barošanas komplekts. Zema profila gastrostoma – silikona, augstas izturības silikona balons, proksimāls antirefluksa vārsts,</t>
        </is>
      </c>
      <c r="C464" s="3" t="n">
        <v>1</v>
      </c>
      <c r="D464" s="3" t="inlineStr">
        <is>
          <t>Isosource Standard 500 ml</t>
        </is>
      </c>
      <c r="E464" s="5" t="inlineStr">
        <is>
          <t>NON_COMPLIANT</t>
        </is>
      </c>
      <c r="F464" s="3" t="n">
        <v>0</v>
      </c>
      <c r="G464" s="3" t="n">
        <v>0</v>
      </c>
      <c r="H464" s="3" t="n">
        <v>1</v>
      </c>
      <c r="I464" s="3" t="n">
        <v>0</v>
      </c>
      <c r="J464" s="3" t="inlineStr">
        <is>
          <t>formulation: liquid vs syringe</t>
        </is>
      </c>
      <c r="K464" s="3" t="inlineStr"/>
      <c r="L464" s="3" t="inlineStr">
        <is>
          <t>FAIL formulation: 'liquid' != 'syringe'</t>
        </is>
      </c>
    </row>
    <row r="465">
      <c r="A465" s="3" t="inlineStr">
        <is>
          <t>1.2.39</t>
        </is>
      </c>
      <c r="B465" s="3" t="inlineStr">
        <is>
          <t>Zema profila gastrostomas barošanas komplekts. Zema profila gastrostoma – silikona, augstas izturības silikona balons, proksimāls antirefluksa vārsts,</t>
        </is>
      </c>
      <c r="C465" s="3" t="n">
        <v>2</v>
      </c>
      <c r="D465" s="3" t="inlineStr">
        <is>
          <t>Isosource Standard 1000 ml</t>
        </is>
      </c>
      <c r="E465" s="5" t="inlineStr">
        <is>
          <t>NON_COMPLIANT</t>
        </is>
      </c>
      <c r="F465" s="3" t="n">
        <v>0</v>
      </c>
      <c r="G465" s="3" t="n">
        <v>0</v>
      </c>
      <c r="H465" s="3" t="n">
        <v>1</v>
      </c>
      <c r="I465" s="3" t="n">
        <v>0</v>
      </c>
      <c r="J465" s="3" t="inlineStr">
        <is>
          <t>formulation: liquid vs syringe</t>
        </is>
      </c>
      <c r="K465" s="3" t="inlineStr"/>
      <c r="L465" s="3" t="inlineStr">
        <is>
          <t>FAIL formulation: 'liquid' != 'syringe'</t>
        </is>
      </c>
    </row>
    <row r="466">
      <c r="A466" s="3" t="inlineStr">
        <is>
          <t>1.2.39</t>
        </is>
      </c>
      <c r="B466" s="3" t="inlineStr">
        <is>
          <t>Zema profila gastrostomas barošanas komplekts. Zema profila gastrostoma – silikona, augstas izturības silikona balons, proksimāls antirefluksa vārsts,</t>
        </is>
      </c>
      <c r="C466" s="3" t="n">
        <v>3</v>
      </c>
      <c r="D466" s="3" t="inlineStr">
        <is>
          <t>Isosource Standard Fibre 500 ml</t>
        </is>
      </c>
      <c r="E466" s="5" t="inlineStr">
        <is>
          <t>NON_COMPLIANT</t>
        </is>
      </c>
      <c r="F466" s="3" t="n">
        <v>0</v>
      </c>
      <c r="G466" s="3" t="n">
        <v>0</v>
      </c>
      <c r="H466" s="3" t="n">
        <v>1</v>
      </c>
      <c r="I466" s="3" t="n">
        <v>0</v>
      </c>
      <c r="J466" s="3" t="inlineStr">
        <is>
          <t>formulation: liquid vs syringe</t>
        </is>
      </c>
      <c r="K466" s="3" t="inlineStr"/>
      <c r="L466" s="3" t="inlineStr">
        <is>
          <t>FAIL formulation: 'liquid' != 'syringe'</t>
        </is>
      </c>
    </row>
    <row r="467">
      <c r="A467" s="3" t="inlineStr">
        <is>
          <t>1.2.39</t>
        </is>
      </c>
      <c r="B467" s="3" t="inlineStr">
        <is>
          <t>Zema profila gastrostomas barošanas komplekts. Zema profila gastrostoma – silikona, augstas izturības silikona balons, proksimāls antirefluksa vārsts,</t>
        </is>
      </c>
      <c r="C467" s="3" t="n">
        <v>4</v>
      </c>
      <c r="D467" s="3" t="inlineStr">
        <is>
          <t>Isosource Standard Fibre 1000 ml</t>
        </is>
      </c>
      <c r="E467" s="5" t="inlineStr">
        <is>
          <t>NON_COMPLIANT</t>
        </is>
      </c>
      <c r="F467" s="3" t="n">
        <v>0</v>
      </c>
      <c r="G467" s="3" t="n">
        <v>0</v>
      </c>
      <c r="H467" s="3" t="n">
        <v>1</v>
      </c>
      <c r="I467" s="3" t="n">
        <v>0</v>
      </c>
      <c r="J467" s="3" t="inlineStr">
        <is>
          <t>formulation: liquid vs syringe</t>
        </is>
      </c>
      <c r="K467" s="3" t="inlineStr"/>
      <c r="L467" s="3" t="inlineStr">
        <is>
          <t>FAIL formulation: 'liquid' != 'syringe'</t>
        </is>
      </c>
    </row>
    <row r="468">
      <c r="A468" s="3" t="inlineStr">
        <is>
          <t>1.2.39</t>
        </is>
      </c>
      <c r="B468" s="3" t="inlineStr">
        <is>
          <t>Zema profila gastrostomas barošanas komplekts. Zema profila gastrostoma – silikona, augstas izturības silikona balons, proksimāls antirefluksa vārsts,</t>
        </is>
      </c>
      <c r="C468" s="3" t="n">
        <v>5</v>
      </c>
      <c r="D468" s="3" t="inlineStr">
        <is>
          <t>Isosource Energy 500 ml</t>
        </is>
      </c>
      <c r="E468" s="5" t="inlineStr">
        <is>
          <t>NON_COMPLIANT</t>
        </is>
      </c>
      <c r="F468" s="3" t="n">
        <v>0</v>
      </c>
      <c r="G468" s="3" t="n">
        <v>0</v>
      </c>
      <c r="H468" s="3" t="n">
        <v>1</v>
      </c>
      <c r="I468" s="3" t="n">
        <v>0</v>
      </c>
      <c r="J468" s="3" t="inlineStr">
        <is>
          <t>formulation: liquid vs syringe</t>
        </is>
      </c>
      <c r="K468" s="3" t="inlineStr"/>
      <c r="L468" s="3" t="inlineStr">
        <is>
          <t>FAIL formulation: 'liquid' != 'syringe'</t>
        </is>
      </c>
    </row>
    <row r="469">
      <c r="A469" s="3" t="inlineStr">
        <is>
          <t>1.2.40</t>
        </is>
      </c>
      <c r="B469" s="3" t="inlineStr">
        <is>
          <t>Pogveida balonzonde kuņģa piekļuvei (caurspīdīga, silikona).
Ar augstas izturības silikona balonu (3–8 ml atkarībā no izmēra), proksimālu antirefluksa</t>
        </is>
      </c>
      <c r="C469" s="3" t="n">
        <v>1</v>
      </c>
      <c r="D469" s="3" t="inlineStr">
        <is>
          <t>Isosource Standard 500 ml</t>
        </is>
      </c>
      <c r="E469" s="7" t="inlineStr">
        <is>
          <t>UNKNOWN</t>
        </is>
      </c>
      <c r="F469" s="3" t="n">
        <v>0</v>
      </c>
      <c r="G469" s="3" t="n">
        <v>0</v>
      </c>
      <c r="H469" s="3" t="n">
        <v>0</v>
      </c>
      <c r="I469" s="3" t="n">
        <v>1</v>
      </c>
      <c r="J469" s="3" t="inlineStr"/>
      <c r="K469" s="3" t="inlineStr">
        <is>
          <t>sterile</t>
        </is>
      </c>
      <c r="L469" s="3" t="inlineStr">
        <is>
          <t>UNKNOWN sterile: Cannot determine 'sterile' for this product</t>
        </is>
      </c>
    </row>
    <row r="470">
      <c r="A470" s="3" t="inlineStr">
        <is>
          <t>1.2.40</t>
        </is>
      </c>
      <c r="B470" s="3" t="inlineStr">
        <is>
          <t>Pogveida balonzonde kuņģa piekļuvei (caurspīdīga, silikona).
Ar augstas izturības silikona balonu (3–8 ml atkarībā no izmēra), proksimālu antirefluksa</t>
        </is>
      </c>
      <c r="C470" s="3" t="n">
        <v>2</v>
      </c>
      <c r="D470" s="3" t="inlineStr">
        <is>
          <t>Isosource Standard 1000 ml</t>
        </is>
      </c>
      <c r="E470" s="7" t="inlineStr">
        <is>
          <t>UNKNOWN</t>
        </is>
      </c>
      <c r="F470" s="3" t="n">
        <v>0</v>
      </c>
      <c r="G470" s="3" t="n">
        <v>0</v>
      </c>
      <c r="H470" s="3" t="n">
        <v>0</v>
      </c>
      <c r="I470" s="3" t="n">
        <v>1</v>
      </c>
      <c r="J470" s="3" t="inlineStr"/>
      <c r="K470" s="3" t="inlineStr">
        <is>
          <t>sterile</t>
        </is>
      </c>
      <c r="L470" s="3" t="inlineStr">
        <is>
          <t>UNKNOWN sterile: Cannot determine 'sterile' for this product</t>
        </is>
      </c>
    </row>
    <row r="471">
      <c r="A471" s="3" t="inlineStr">
        <is>
          <t>1.2.40</t>
        </is>
      </c>
      <c r="B471" s="3" t="inlineStr">
        <is>
          <t>Pogveida balonzonde kuņģa piekļuvei (caurspīdīga, silikona).
Ar augstas izturības silikona balonu (3–8 ml atkarībā no izmēra), proksimālu antirefluksa</t>
        </is>
      </c>
      <c r="C471" s="3" t="n">
        <v>3</v>
      </c>
      <c r="D471" s="3" t="inlineStr">
        <is>
          <t>Isosource Standard Fibre 500 ml</t>
        </is>
      </c>
      <c r="E471" s="7" t="inlineStr">
        <is>
          <t>UNKNOWN</t>
        </is>
      </c>
      <c r="F471" s="3" t="n">
        <v>0</v>
      </c>
      <c r="G471" s="3" t="n">
        <v>0</v>
      </c>
      <c r="H471" s="3" t="n">
        <v>0</v>
      </c>
      <c r="I471" s="3" t="n">
        <v>1</v>
      </c>
      <c r="J471" s="3" t="inlineStr"/>
      <c r="K471" s="3" t="inlineStr">
        <is>
          <t>sterile</t>
        </is>
      </c>
      <c r="L471" s="3" t="inlineStr">
        <is>
          <t>UNKNOWN sterile: Cannot determine 'sterile' for this product</t>
        </is>
      </c>
    </row>
    <row r="472">
      <c r="A472" s="3" t="inlineStr">
        <is>
          <t>1.2.40</t>
        </is>
      </c>
      <c r="B472" s="3" t="inlineStr">
        <is>
          <t>Pogveida balonzonde kuņģa piekļuvei (caurspīdīga, silikona).
Ar augstas izturības silikona balonu (3–8 ml atkarībā no izmēra), proksimālu antirefluksa</t>
        </is>
      </c>
      <c r="C472" s="3" t="n">
        <v>4</v>
      </c>
      <c r="D472" s="3" t="inlineStr">
        <is>
          <t>Isosource Standard Fibre 1000 ml</t>
        </is>
      </c>
      <c r="E472" s="7" t="inlineStr">
        <is>
          <t>UNKNOWN</t>
        </is>
      </c>
      <c r="F472" s="3" t="n">
        <v>0</v>
      </c>
      <c r="G472" s="3" t="n">
        <v>0</v>
      </c>
      <c r="H472" s="3" t="n">
        <v>0</v>
      </c>
      <c r="I472" s="3" t="n">
        <v>1</v>
      </c>
      <c r="J472" s="3" t="inlineStr"/>
      <c r="K472" s="3" t="inlineStr">
        <is>
          <t>sterile</t>
        </is>
      </c>
      <c r="L472" s="3" t="inlineStr">
        <is>
          <t>UNKNOWN sterile: Cannot determine 'sterile' for this product</t>
        </is>
      </c>
    </row>
    <row r="473">
      <c r="A473" s="3" t="inlineStr">
        <is>
          <t>1.2.40</t>
        </is>
      </c>
      <c r="B473" s="3" t="inlineStr">
        <is>
          <t>Pogveida balonzonde kuņģa piekļuvei (caurspīdīga, silikona).
Ar augstas izturības silikona balonu (3–8 ml atkarībā no izmēra), proksimālu antirefluksa</t>
        </is>
      </c>
      <c r="C473" s="3" t="n">
        <v>5</v>
      </c>
      <c r="D473" s="3" t="inlineStr">
        <is>
          <t>Isosource Energy 500 ml</t>
        </is>
      </c>
      <c r="E473" s="7" t="inlineStr">
        <is>
          <t>UNKNOWN</t>
        </is>
      </c>
      <c r="F473" s="3" t="n">
        <v>0</v>
      </c>
      <c r="G473" s="3" t="n">
        <v>0</v>
      </c>
      <c r="H473" s="3" t="n">
        <v>0</v>
      </c>
      <c r="I473" s="3" t="n">
        <v>1</v>
      </c>
      <c r="J473" s="3" t="inlineStr"/>
      <c r="K473" s="3" t="inlineStr">
        <is>
          <t>sterile</t>
        </is>
      </c>
      <c r="L473" s="3" t="inlineStr">
        <is>
          <t>UNKNOWN sterile: Cannot determine 'sterile' for this product</t>
        </is>
      </c>
    </row>
    <row r="474">
      <c r="A474" s="3" t="inlineStr">
        <is>
          <t>1.2.41</t>
        </is>
      </c>
      <c r="B474" s="3" t="inlineStr">
        <is>
          <t xml:space="preserve">Pagarinājuma komplekti ir paredzēti drošai un efektīvai enterālai barošanai pacientiem ar zema profila gastrostomas pogu Compat® Buddy.  ar taisniem  </t>
        </is>
      </c>
      <c r="C474" s="3" t="n">
        <v>1</v>
      </c>
      <c r="D474" s="3" t="inlineStr">
        <is>
          <t>Isosource Standard 500 ml</t>
        </is>
      </c>
      <c r="E474" s="7" t="inlineStr">
        <is>
          <t>UNKNOWN</t>
        </is>
      </c>
      <c r="F474" s="3" t="n">
        <v>0.5</v>
      </c>
      <c r="G474" s="3" t="n">
        <v>1</v>
      </c>
      <c r="H474" s="3" t="n">
        <v>0</v>
      </c>
      <c r="I474" s="3" t="n">
        <v>1</v>
      </c>
      <c r="J474" s="3" t="inlineStr"/>
      <c r="K474" s="3" t="inlineStr">
        <is>
          <t>sterile</t>
        </is>
      </c>
      <c r="L474" s="3" t="inlineStr">
        <is>
          <t>UNKNOWN sterile: Cannot determine 'sterile' for this product</t>
        </is>
      </c>
    </row>
    <row r="475">
      <c r="A475" s="3" t="inlineStr">
        <is>
          <t>1.2.41</t>
        </is>
      </c>
      <c r="B475" s="3" t="inlineStr">
        <is>
          <t xml:space="preserve">Pagarinājuma komplekti ir paredzēti drošai un efektīvai enterālai barošanai pacientiem ar zema profila gastrostomas pogu Compat® Buddy.  ar taisniem  </t>
        </is>
      </c>
      <c r="C475" s="3" t="n">
        <v>2</v>
      </c>
      <c r="D475" s="3" t="inlineStr">
        <is>
          <t>Isosource Standard 1000 ml</t>
        </is>
      </c>
      <c r="E475" s="7" t="inlineStr">
        <is>
          <t>UNKNOWN</t>
        </is>
      </c>
      <c r="F475" s="3" t="n">
        <v>0.5</v>
      </c>
      <c r="G475" s="3" t="n">
        <v>1</v>
      </c>
      <c r="H475" s="3" t="n">
        <v>0</v>
      </c>
      <c r="I475" s="3" t="n">
        <v>1</v>
      </c>
      <c r="J475" s="3" t="inlineStr"/>
      <c r="K475" s="3" t="inlineStr">
        <is>
          <t>sterile</t>
        </is>
      </c>
      <c r="L475" s="3" t="inlineStr">
        <is>
          <t>UNKNOWN sterile: Cannot determine 'sterile' for this product</t>
        </is>
      </c>
    </row>
    <row r="476">
      <c r="A476" s="3" t="inlineStr">
        <is>
          <t>1.2.41</t>
        </is>
      </c>
      <c r="B476" s="3" t="inlineStr">
        <is>
          <t xml:space="preserve">Pagarinājuma komplekti ir paredzēti drošai un efektīvai enterālai barošanai pacientiem ar zema profila gastrostomas pogu Compat® Buddy.  ar taisniem  </t>
        </is>
      </c>
      <c r="C476" s="3" t="n">
        <v>3</v>
      </c>
      <c r="D476" s="3" t="inlineStr">
        <is>
          <t>Isosource Standard Fibre 500 ml</t>
        </is>
      </c>
      <c r="E476" s="7" t="inlineStr">
        <is>
          <t>UNKNOWN</t>
        </is>
      </c>
      <c r="F476" s="3" t="n">
        <v>0.5</v>
      </c>
      <c r="G476" s="3" t="n">
        <v>1</v>
      </c>
      <c r="H476" s="3" t="n">
        <v>0</v>
      </c>
      <c r="I476" s="3" t="n">
        <v>1</v>
      </c>
      <c r="J476" s="3" t="inlineStr"/>
      <c r="K476" s="3" t="inlineStr">
        <is>
          <t>sterile</t>
        </is>
      </c>
      <c r="L476" s="3" t="inlineStr">
        <is>
          <t>UNKNOWN sterile: Cannot determine 'sterile' for this product</t>
        </is>
      </c>
    </row>
    <row r="477">
      <c r="A477" s="3" t="inlineStr">
        <is>
          <t>1.2.41</t>
        </is>
      </c>
      <c r="B477" s="3" t="inlineStr">
        <is>
          <t xml:space="preserve">Pagarinājuma komplekti ir paredzēti drošai un efektīvai enterālai barošanai pacientiem ar zema profila gastrostomas pogu Compat® Buddy.  ar taisniem  </t>
        </is>
      </c>
      <c r="C477" s="3" t="n">
        <v>4</v>
      </c>
      <c r="D477" s="3" t="inlineStr">
        <is>
          <t>Isosource Standard Fibre 1000 ml</t>
        </is>
      </c>
      <c r="E477" s="7" t="inlineStr">
        <is>
          <t>UNKNOWN</t>
        </is>
      </c>
      <c r="F477" s="3" t="n">
        <v>0.5</v>
      </c>
      <c r="G477" s="3" t="n">
        <v>1</v>
      </c>
      <c r="H477" s="3" t="n">
        <v>0</v>
      </c>
      <c r="I477" s="3" t="n">
        <v>1</v>
      </c>
      <c r="J477" s="3" t="inlineStr"/>
      <c r="K477" s="3" t="inlineStr">
        <is>
          <t>sterile</t>
        </is>
      </c>
      <c r="L477" s="3" t="inlineStr">
        <is>
          <t>UNKNOWN sterile: Cannot determine 'sterile' for this product</t>
        </is>
      </c>
    </row>
    <row r="478">
      <c r="A478" s="3" t="inlineStr">
        <is>
          <t>1.2.41</t>
        </is>
      </c>
      <c r="B478" s="3" t="inlineStr">
        <is>
          <t xml:space="preserve">Pagarinājuma komplekti ir paredzēti drošai un efektīvai enterālai barošanai pacientiem ar zema profila gastrostomas pogu Compat® Buddy.  ar taisniem  </t>
        </is>
      </c>
      <c r="C478" s="3" t="n">
        <v>5</v>
      </c>
      <c r="D478" s="3" t="inlineStr">
        <is>
          <t>Isosource Energy 500 ml</t>
        </is>
      </c>
      <c r="E478" s="7" t="inlineStr">
        <is>
          <t>UNKNOWN</t>
        </is>
      </c>
      <c r="F478" s="3" t="n">
        <v>0.5</v>
      </c>
      <c r="G478" s="3" t="n">
        <v>1</v>
      </c>
      <c r="H478" s="3" t="n">
        <v>0</v>
      </c>
      <c r="I478" s="3" t="n">
        <v>1</v>
      </c>
      <c r="J478" s="3" t="inlineStr"/>
      <c r="K478" s="3" t="inlineStr">
        <is>
          <t>sterile</t>
        </is>
      </c>
      <c r="L478" s="3" t="inlineStr">
        <is>
          <t>UNKNOWN sterile: Cannot determine 'sterile' for this product</t>
        </is>
      </c>
    </row>
    <row r="479">
      <c r="A479" s="3" t="inlineStr">
        <is>
          <t>1.2.42</t>
        </is>
      </c>
      <c r="B479" s="3" t="inlineStr">
        <is>
          <t>Compat® Buddy pagarinājuma komplekti ir paredzēti drošai un efektīvai enterālai barošanai pacientiem ar zema profila gastrostomas pogu. ar  leņķiskiem</t>
        </is>
      </c>
      <c r="C479" s="3" t="n">
        <v>1</v>
      </c>
      <c r="D479" s="3" t="inlineStr">
        <is>
          <t>Isosource Standard 500 ml</t>
        </is>
      </c>
      <c r="E479" s="7" t="inlineStr">
        <is>
          <t>UNKNOWN</t>
        </is>
      </c>
      <c r="F479" s="3" t="n">
        <v>0.5</v>
      </c>
      <c r="G479" s="3" t="n">
        <v>1</v>
      </c>
      <c r="H479" s="3" t="n">
        <v>0</v>
      </c>
      <c r="I479" s="3" t="n">
        <v>1</v>
      </c>
      <c r="J479" s="3" t="inlineStr"/>
      <c r="K479" s="3" t="inlineStr">
        <is>
          <t>sterile</t>
        </is>
      </c>
      <c r="L479" s="3" t="inlineStr">
        <is>
          <t>UNKNOWN sterile: Cannot determine 'sterile' for this product</t>
        </is>
      </c>
    </row>
    <row r="480">
      <c r="A480" s="3" t="inlineStr">
        <is>
          <t>1.2.42</t>
        </is>
      </c>
      <c r="B480" s="3" t="inlineStr">
        <is>
          <t>Compat® Buddy pagarinājuma komplekti ir paredzēti drošai un efektīvai enterālai barošanai pacientiem ar zema profila gastrostomas pogu. ar  leņķiskiem</t>
        </is>
      </c>
      <c r="C480" s="3" t="n">
        <v>2</v>
      </c>
      <c r="D480" s="3" t="inlineStr">
        <is>
          <t>Isosource Standard 1000 ml</t>
        </is>
      </c>
      <c r="E480" s="7" t="inlineStr">
        <is>
          <t>UNKNOWN</t>
        </is>
      </c>
      <c r="F480" s="3" t="n">
        <v>0.5</v>
      </c>
      <c r="G480" s="3" t="n">
        <v>1</v>
      </c>
      <c r="H480" s="3" t="n">
        <v>0</v>
      </c>
      <c r="I480" s="3" t="n">
        <v>1</v>
      </c>
      <c r="J480" s="3" t="inlineStr"/>
      <c r="K480" s="3" t="inlineStr">
        <is>
          <t>sterile</t>
        </is>
      </c>
      <c r="L480" s="3" t="inlineStr">
        <is>
          <t>UNKNOWN sterile: Cannot determine 'sterile' for this product</t>
        </is>
      </c>
    </row>
    <row r="481">
      <c r="A481" s="3" t="inlineStr">
        <is>
          <t>1.2.42</t>
        </is>
      </c>
      <c r="B481" s="3" t="inlineStr">
        <is>
          <t>Compat® Buddy pagarinājuma komplekti ir paredzēti drošai un efektīvai enterālai barošanai pacientiem ar zema profila gastrostomas pogu. ar  leņķiskiem</t>
        </is>
      </c>
      <c r="C481" s="3" t="n">
        <v>3</v>
      </c>
      <c r="D481" s="3" t="inlineStr">
        <is>
          <t>Isosource Standard Fibre 500 ml</t>
        </is>
      </c>
      <c r="E481" s="7" t="inlineStr">
        <is>
          <t>UNKNOWN</t>
        </is>
      </c>
      <c r="F481" s="3" t="n">
        <v>0.5</v>
      </c>
      <c r="G481" s="3" t="n">
        <v>1</v>
      </c>
      <c r="H481" s="3" t="n">
        <v>0</v>
      </c>
      <c r="I481" s="3" t="n">
        <v>1</v>
      </c>
      <c r="J481" s="3" t="inlineStr"/>
      <c r="K481" s="3" t="inlineStr">
        <is>
          <t>sterile</t>
        </is>
      </c>
      <c r="L481" s="3" t="inlineStr">
        <is>
          <t>UNKNOWN sterile: Cannot determine 'sterile' for this product</t>
        </is>
      </c>
    </row>
    <row r="482">
      <c r="A482" s="3" t="inlineStr">
        <is>
          <t>1.2.42</t>
        </is>
      </c>
      <c r="B482" s="3" t="inlineStr">
        <is>
          <t>Compat® Buddy pagarinājuma komplekti ir paredzēti drošai un efektīvai enterālai barošanai pacientiem ar zema profila gastrostomas pogu. ar  leņķiskiem</t>
        </is>
      </c>
      <c r="C482" s="3" t="n">
        <v>4</v>
      </c>
      <c r="D482" s="3" t="inlineStr">
        <is>
          <t>Isosource Standard Fibre 1000 ml</t>
        </is>
      </c>
      <c r="E482" s="7" t="inlineStr">
        <is>
          <t>UNKNOWN</t>
        </is>
      </c>
      <c r="F482" s="3" t="n">
        <v>0.5</v>
      </c>
      <c r="G482" s="3" t="n">
        <v>1</v>
      </c>
      <c r="H482" s="3" t="n">
        <v>0</v>
      </c>
      <c r="I482" s="3" t="n">
        <v>1</v>
      </c>
      <c r="J482" s="3" t="inlineStr"/>
      <c r="K482" s="3" t="inlineStr">
        <is>
          <t>sterile</t>
        </is>
      </c>
      <c r="L482" s="3" t="inlineStr">
        <is>
          <t>UNKNOWN sterile: Cannot determine 'sterile' for this product</t>
        </is>
      </c>
    </row>
    <row r="483">
      <c r="A483" s="3" t="inlineStr">
        <is>
          <t>1.2.42</t>
        </is>
      </c>
      <c r="B483" s="3" t="inlineStr">
        <is>
          <t>Compat® Buddy pagarinājuma komplekti ir paredzēti drošai un efektīvai enterālai barošanai pacientiem ar zema profila gastrostomas pogu. ar  leņķiskiem</t>
        </is>
      </c>
      <c r="C483" s="3" t="n">
        <v>5</v>
      </c>
      <c r="D483" s="3" t="inlineStr">
        <is>
          <t>Isosource Energy 500 ml</t>
        </is>
      </c>
      <c r="E483" s="7" t="inlineStr">
        <is>
          <t>UNKNOWN</t>
        </is>
      </c>
      <c r="F483" s="3" t="n">
        <v>0.5</v>
      </c>
      <c r="G483" s="3" t="n">
        <v>1</v>
      </c>
      <c r="H483" s="3" t="n">
        <v>0</v>
      </c>
      <c r="I483" s="3" t="n">
        <v>1</v>
      </c>
      <c r="J483" s="3" t="inlineStr"/>
      <c r="K483" s="3" t="inlineStr">
        <is>
          <t>sterile</t>
        </is>
      </c>
      <c r="L483" s="3" t="inlineStr">
        <is>
          <t>UNKNOWN sterile: Cannot determine 'sterile' for this product</t>
        </is>
      </c>
    </row>
    <row r="484">
      <c r="A484" s="3" t="inlineStr">
        <is>
          <t>1.2.43</t>
        </is>
      </c>
      <c r="B484" s="3" t="inlineStr">
        <is>
          <t xml:space="preserve">Compat® Buddy vai ekvivalenta stomas mērīšanas ierīce ir sterila, droša un precīza ierīce, kas paredzēta gastrostomas dziļuma noteikšanai. Tās mērķis </t>
        </is>
      </c>
      <c r="C484" s="3" t="n">
        <v>1</v>
      </c>
      <c r="D484" s="3" t="inlineStr">
        <is>
          <t>Isosource Standard 500 ml</t>
        </is>
      </c>
      <c r="E484" s="7" t="inlineStr">
        <is>
          <t>UNKNOWN</t>
        </is>
      </c>
      <c r="F484" s="3" t="n">
        <v>0</v>
      </c>
      <c r="G484" s="3" t="n">
        <v>0</v>
      </c>
      <c r="H484" s="3" t="n">
        <v>0</v>
      </c>
      <c r="I484" s="3" t="n">
        <v>1</v>
      </c>
      <c r="J484" s="3" t="inlineStr"/>
      <c r="K484" s="3" t="inlineStr">
        <is>
          <t>sterile</t>
        </is>
      </c>
      <c r="L484" s="3" t="inlineStr">
        <is>
          <t>UNKNOWN sterile: Cannot determine 'sterile' for this product</t>
        </is>
      </c>
    </row>
    <row r="485">
      <c r="A485" s="3" t="inlineStr">
        <is>
          <t>1.2.43</t>
        </is>
      </c>
      <c r="B485" s="3" t="inlineStr">
        <is>
          <t xml:space="preserve">Compat® Buddy vai ekvivalenta stomas mērīšanas ierīce ir sterila, droša un precīza ierīce, kas paredzēta gastrostomas dziļuma noteikšanai. Tās mērķis </t>
        </is>
      </c>
      <c r="C485" s="3" t="n">
        <v>2</v>
      </c>
      <c r="D485" s="3" t="inlineStr">
        <is>
          <t>Isosource Standard 1000 ml</t>
        </is>
      </c>
      <c r="E485" s="7" t="inlineStr">
        <is>
          <t>UNKNOWN</t>
        </is>
      </c>
      <c r="F485" s="3" t="n">
        <v>0</v>
      </c>
      <c r="G485" s="3" t="n">
        <v>0</v>
      </c>
      <c r="H485" s="3" t="n">
        <v>0</v>
      </c>
      <c r="I485" s="3" t="n">
        <v>1</v>
      </c>
      <c r="J485" s="3" t="inlineStr"/>
      <c r="K485" s="3" t="inlineStr">
        <is>
          <t>sterile</t>
        </is>
      </c>
      <c r="L485" s="3" t="inlineStr">
        <is>
          <t>UNKNOWN sterile: Cannot determine 'sterile' for this product</t>
        </is>
      </c>
    </row>
    <row r="486">
      <c r="A486" s="3" t="inlineStr">
        <is>
          <t>1.2.43</t>
        </is>
      </c>
      <c r="B486" s="3" t="inlineStr">
        <is>
          <t xml:space="preserve">Compat® Buddy vai ekvivalenta stomas mērīšanas ierīce ir sterila, droša un precīza ierīce, kas paredzēta gastrostomas dziļuma noteikšanai. Tās mērķis </t>
        </is>
      </c>
      <c r="C486" s="3" t="n">
        <v>3</v>
      </c>
      <c r="D486" s="3" t="inlineStr">
        <is>
          <t>Isosource Standard Fibre 500 ml</t>
        </is>
      </c>
      <c r="E486" s="7" t="inlineStr">
        <is>
          <t>UNKNOWN</t>
        </is>
      </c>
      <c r="F486" s="3" t="n">
        <v>0</v>
      </c>
      <c r="G486" s="3" t="n">
        <v>0</v>
      </c>
      <c r="H486" s="3" t="n">
        <v>0</v>
      </c>
      <c r="I486" s="3" t="n">
        <v>1</v>
      </c>
      <c r="J486" s="3" t="inlineStr"/>
      <c r="K486" s="3" t="inlineStr">
        <is>
          <t>sterile</t>
        </is>
      </c>
      <c r="L486" s="3" t="inlineStr">
        <is>
          <t>UNKNOWN sterile: Cannot determine 'sterile' for this product</t>
        </is>
      </c>
    </row>
    <row r="487">
      <c r="A487" s="3" t="inlineStr">
        <is>
          <t>1.2.43</t>
        </is>
      </c>
      <c r="B487" s="3" t="inlineStr">
        <is>
          <t xml:space="preserve">Compat® Buddy vai ekvivalenta stomas mērīšanas ierīce ir sterila, droša un precīza ierīce, kas paredzēta gastrostomas dziļuma noteikšanai. Tās mērķis </t>
        </is>
      </c>
      <c r="C487" s="3" t="n">
        <v>4</v>
      </c>
      <c r="D487" s="3" t="inlineStr">
        <is>
          <t>Isosource Standard Fibre 1000 ml</t>
        </is>
      </c>
      <c r="E487" s="7" t="inlineStr">
        <is>
          <t>UNKNOWN</t>
        </is>
      </c>
      <c r="F487" s="3" t="n">
        <v>0</v>
      </c>
      <c r="G487" s="3" t="n">
        <v>0</v>
      </c>
      <c r="H487" s="3" t="n">
        <v>0</v>
      </c>
      <c r="I487" s="3" t="n">
        <v>1</v>
      </c>
      <c r="J487" s="3" t="inlineStr"/>
      <c r="K487" s="3" t="inlineStr">
        <is>
          <t>sterile</t>
        </is>
      </c>
      <c r="L487" s="3" t="inlineStr">
        <is>
          <t>UNKNOWN sterile: Cannot determine 'sterile' for this product</t>
        </is>
      </c>
    </row>
    <row r="488">
      <c r="A488" s="3" t="inlineStr">
        <is>
          <t>1.2.43</t>
        </is>
      </c>
      <c r="B488" s="3" t="inlineStr">
        <is>
          <t xml:space="preserve">Compat® Buddy vai ekvivalenta stomas mērīšanas ierīce ir sterila, droša un precīza ierīce, kas paredzēta gastrostomas dziļuma noteikšanai. Tās mērķis </t>
        </is>
      </c>
      <c r="C488" s="3" t="n">
        <v>5</v>
      </c>
      <c r="D488" s="3" t="inlineStr">
        <is>
          <t>Isosource Energy 500 ml</t>
        </is>
      </c>
      <c r="E488" s="7" t="inlineStr">
        <is>
          <t>UNKNOWN</t>
        </is>
      </c>
      <c r="F488" s="3" t="n">
        <v>0</v>
      </c>
      <c r="G488" s="3" t="n">
        <v>0</v>
      </c>
      <c r="H488" s="3" t="n">
        <v>0</v>
      </c>
      <c r="I488" s="3" t="n">
        <v>1</v>
      </c>
      <c r="J488" s="3" t="inlineStr"/>
      <c r="K488" s="3" t="inlineStr">
        <is>
          <t>sterile</t>
        </is>
      </c>
      <c r="L488" s="3" t="inlineStr">
        <is>
          <t>UNKNOWN sterile: Cannot determine 'sterile' for this product</t>
        </is>
      </c>
    </row>
    <row r="489">
      <c r="A489" s="3" t="inlineStr">
        <is>
          <t>1.2.44</t>
        </is>
      </c>
      <c r="B489" s="3" t="inlineStr">
        <is>
          <t>Enterālās barošanas sistēma Compat Ella® pumpim.
Aprīkota ar ENFit® un ENPlus savienotājiem, kas nav savietojami ar IV sistēmām. Ietver AAFF pretplūsm</t>
        </is>
      </c>
      <c r="C489" s="3" t="n">
        <v>1</v>
      </c>
      <c r="D489" s="3" t="inlineStr">
        <is>
          <t>Isosource Standard 500 ml</t>
        </is>
      </c>
      <c r="E489" s="7" t="inlineStr">
        <is>
          <t>UNKNOWN</t>
        </is>
      </c>
      <c r="F489" s="3" t="n">
        <v>0.5</v>
      </c>
      <c r="G489" s="3" t="n">
        <v>1</v>
      </c>
      <c r="H489" s="3" t="n">
        <v>0</v>
      </c>
      <c r="I489" s="3" t="n">
        <v>1</v>
      </c>
      <c r="J489" s="3" t="inlineStr"/>
      <c r="K489" s="3" t="inlineStr">
        <is>
          <t>sterile</t>
        </is>
      </c>
      <c r="L489" s="3" t="inlineStr">
        <is>
          <t>UNKNOWN sterile: Cannot determine 'sterile' for this product</t>
        </is>
      </c>
    </row>
    <row r="490">
      <c r="A490" s="3" t="inlineStr">
        <is>
          <t>1.2.44</t>
        </is>
      </c>
      <c r="B490" s="3" t="inlineStr">
        <is>
          <t>Enterālās barošanas sistēma Compat Ella® pumpim.
Aprīkota ar ENFit® un ENPlus savienotājiem, kas nav savietojami ar IV sistēmām. Ietver AAFF pretplūsm</t>
        </is>
      </c>
      <c r="C490" s="3" t="n">
        <v>2</v>
      </c>
      <c r="D490" s="3" t="inlineStr">
        <is>
          <t>Isosource Standard 1000 ml</t>
        </is>
      </c>
      <c r="E490" s="7" t="inlineStr">
        <is>
          <t>UNKNOWN</t>
        </is>
      </c>
      <c r="F490" s="3" t="n">
        <v>0.5</v>
      </c>
      <c r="G490" s="3" t="n">
        <v>1</v>
      </c>
      <c r="H490" s="3" t="n">
        <v>0</v>
      </c>
      <c r="I490" s="3" t="n">
        <v>1</v>
      </c>
      <c r="J490" s="3" t="inlineStr"/>
      <c r="K490" s="3" t="inlineStr">
        <is>
          <t>sterile</t>
        </is>
      </c>
      <c r="L490" s="3" t="inlineStr">
        <is>
          <t>UNKNOWN sterile: Cannot determine 'sterile' for this product</t>
        </is>
      </c>
    </row>
    <row r="491">
      <c r="A491" s="3" t="inlineStr">
        <is>
          <t>1.2.44</t>
        </is>
      </c>
      <c r="B491" s="3" t="inlineStr">
        <is>
          <t>Enterālās barošanas sistēma Compat Ella® pumpim.
Aprīkota ar ENFit® un ENPlus savienotājiem, kas nav savietojami ar IV sistēmām. Ietver AAFF pretplūsm</t>
        </is>
      </c>
      <c r="C491" s="3" t="n">
        <v>3</v>
      </c>
      <c r="D491" s="3" t="inlineStr">
        <is>
          <t>Isosource Standard Fibre 500 ml</t>
        </is>
      </c>
      <c r="E491" s="7" t="inlineStr">
        <is>
          <t>UNKNOWN</t>
        </is>
      </c>
      <c r="F491" s="3" t="n">
        <v>0.5</v>
      </c>
      <c r="G491" s="3" t="n">
        <v>1</v>
      </c>
      <c r="H491" s="3" t="n">
        <v>0</v>
      </c>
      <c r="I491" s="3" t="n">
        <v>1</v>
      </c>
      <c r="J491" s="3" t="inlineStr"/>
      <c r="K491" s="3" t="inlineStr">
        <is>
          <t>sterile</t>
        </is>
      </c>
      <c r="L491" s="3" t="inlineStr">
        <is>
          <t>UNKNOWN sterile: Cannot determine 'sterile' for this product</t>
        </is>
      </c>
    </row>
    <row r="492">
      <c r="A492" s="3" t="inlineStr">
        <is>
          <t>1.2.44</t>
        </is>
      </c>
      <c r="B492" s="3" t="inlineStr">
        <is>
          <t>Enterālās barošanas sistēma Compat Ella® pumpim.
Aprīkota ar ENFit® un ENPlus savienotājiem, kas nav savietojami ar IV sistēmām. Ietver AAFF pretplūsm</t>
        </is>
      </c>
      <c r="C492" s="3" t="n">
        <v>4</v>
      </c>
      <c r="D492" s="3" t="inlineStr">
        <is>
          <t>Isosource Standard Fibre 1000 ml</t>
        </is>
      </c>
      <c r="E492" s="7" t="inlineStr">
        <is>
          <t>UNKNOWN</t>
        </is>
      </c>
      <c r="F492" s="3" t="n">
        <v>0.5</v>
      </c>
      <c r="G492" s="3" t="n">
        <v>1</v>
      </c>
      <c r="H492" s="3" t="n">
        <v>0</v>
      </c>
      <c r="I492" s="3" t="n">
        <v>1</v>
      </c>
      <c r="J492" s="3" t="inlineStr"/>
      <c r="K492" s="3" t="inlineStr">
        <is>
          <t>sterile</t>
        </is>
      </c>
      <c r="L492" s="3" t="inlineStr">
        <is>
          <t>UNKNOWN sterile: Cannot determine 'sterile' for this product</t>
        </is>
      </c>
    </row>
    <row r="493">
      <c r="A493" s="3" t="inlineStr">
        <is>
          <t>1.2.44</t>
        </is>
      </c>
      <c r="B493" s="3" t="inlineStr">
        <is>
          <t>Enterālās barošanas sistēma Compat Ella® pumpim.
Aprīkota ar ENFit® un ENPlus savienotājiem, kas nav savietojami ar IV sistēmām. Ietver AAFF pretplūsm</t>
        </is>
      </c>
      <c r="C493" s="3" t="n">
        <v>5</v>
      </c>
      <c r="D493" s="3" t="inlineStr">
        <is>
          <t>Isosource Energy 500 ml</t>
        </is>
      </c>
      <c r="E493" s="7" t="inlineStr">
        <is>
          <t>UNKNOWN</t>
        </is>
      </c>
      <c r="F493" s="3" t="n">
        <v>0.5</v>
      </c>
      <c r="G493" s="3" t="n">
        <v>1</v>
      </c>
      <c r="H493" s="3" t="n">
        <v>0</v>
      </c>
      <c r="I493" s="3" t="n">
        <v>1</v>
      </c>
      <c r="J493" s="3" t="inlineStr"/>
      <c r="K493" s="3" t="inlineStr">
        <is>
          <t>sterile</t>
        </is>
      </c>
      <c r="L493" s="3" t="inlineStr">
        <is>
          <t>UNKNOWN sterile: Cannot determine 'sterile' for this product</t>
        </is>
      </c>
    </row>
    <row r="494">
      <c r="A494" s="3" t="inlineStr">
        <is>
          <t>1.2.45</t>
        </is>
      </c>
      <c r="B494" s="3" t="inlineStr">
        <is>
          <t>Enterālās barošanas sistēma ar diviem ENPlus savienojumiem.
Paredzēta vienlaicīgai enterālai barošanai un hidratācijai ar Compat Ella® sūkni. Aprīkota</t>
        </is>
      </c>
      <c r="C494" s="3" t="n">
        <v>1</v>
      </c>
      <c r="D494" s="3" t="inlineStr">
        <is>
          <t>Isosource Standard 500 ml</t>
        </is>
      </c>
      <c r="E494" s="7" t="inlineStr">
        <is>
          <t>UNKNOWN</t>
        </is>
      </c>
      <c r="F494" s="3" t="n">
        <v>0.5</v>
      </c>
      <c r="G494" s="3" t="n">
        <v>1</v>
      </c>
      <c r="H494" s="3" t="n">
        <v>0</v>
      </c>
      <c r="I494" s="3" t="n">
        <v>1</v>
      </c>
      <c r="J494" s="3" t="inlineStr"/>
      <c r="K494" s="3" t="inlineStr">
        <is>
          <t>sterile</t>
        </is>
      </c>
      <c r="L494" s="3" t="inlineStr">
        <is>
          <t>UNKNOWN sterile: Cannot determine 'sterile' for this product</t>
        </is>
      </c>
    </row>
    <row r="495">
      <c r="A495" s="3" t="inlineStr">
        <is>
          <t>1.2.45</t>
        </is>
      </c>
      <c r="B495" s="3" t="inlineStr">
        <is>
          <t>Enterālās barošanas sistēma ar diviem ENPlus savienojumiem.
Paredzēta vienlaicīgai enterālai barošanai un hidratācijai ar Compat Ella® sūkni. Aprīkota</t>
        </is>
      </c>
      <c r="C495" s="3" t="n">
        <v>2</v>
      </c>
      <c r="D495" s="3" t="inlineStr">
        <is>
          <t>Isosource Standard 1000 ml</t>
        </is>
      </c>
      <c r="E495" s="7" t="inlineStr">
        <is>
          <t>UNKNOWN</t>
        </is>
      </c>
      <c r="F495" s="3" t="n">
        <v>0.5</v>
      </c>
      <c r="G495" s="3" t="n">
        <v>1</v>
      </c>
      <c r="H495" s="3" t="n">
        <v>0</v>
      </c>
      <c r="I495" s="3" t="n">
        <v>1</v>
      </c>
      <c r="J495" s="3" t="inlineStr"/>
      <c r="K495" s="3" t="inlineStr">
        <is>
          <t>sterile</t>
        </is>
      </c>
      <c r="L495" s="3" t="inlineStr">
        <is>
          <t>UNKNOWN sterile: Cannot determine 'sterile' for this product</t>
        </is>
      </c>
    </row>
    <row r="496">
      <c r="A496" s="3" t="inlineStr">
        <is>
          <t>1.2.45</t>
        </is>
      </c>
      <c r="B496" s="3" t="inlineStr">
        <is>
          <t>Enterālās barošanas sistēma ar diviem ENPlus savienojumiem.
Paredzēta vienlaicīgai enterālai barošanai un hidratācijai ar Compat Ella® sūkni. Aprīkota</t>
        </is>
      </c>
      <c r="C496" s="3" t="n">
        <v>3</v>
      </c>
      <c r="D496" s="3" t="inlineStr">
        <is>
          <t>Isosource Standard Fibre 500 ml</t>
        </is>
      </c>
      <c r="E496" s="7" t="inlineStr">
        <is>
          <t>UNKNOWN</t>
        </is>
      </c>
      <c r="F496" s="3" t="n">
        <v>0.5</v>
      </c>
      <c r="G496" s="3" t="n">
        <v>1</v>
      </c>
      <c r="H496" s="3" t="n">
        <v>0</v>
      </c>
      <c r="I496" s="3" t="n">
        <v>1</v>
      </c>
      <c r="J496" s="3" t="inlineStr"/>
      <c r="K496" s="3" t="inlineStr">
        <is>
          <t>sterile</t>
        </is>
      </c>
      <c r="L496" s="3" t="inlineStr">
        <is>
          <t>UNKNOWN sterile: Cannot determine 'sterile' for this product</t>
        </is>
      </c>
    </row>
    <row r="497">
      <c r="A497" s="3" t="inlineStr">
        <is>
          <t>1.2.45</t>
        </is>
      </c>
      <c r="B497" s="3" t="inlineStr">
        <is>
          <t>Enterālās barošanas sistēma ar diviem ENPlus savienojumiem.
Paredzēta vienlaicīgai enterālai barošanai un hidratācijai ar Compat Ella® sūkni. Aprīkota</t>
        </is>
      </c>
      <c r="C497" s="3" t="n">
        <v>4</v>
      </c>
      <c r="D497" s="3" t="inlineStr">
        <is>
          <t>Isosource Standard Fibre 1000 ml</t>
        </is>
      </c>
      <c r="E497" s="7" t="inlineStr">
        <is>
          <t>UNKNOWN</t>
        </is>
      </c>
      <c r="F497" s="3" t="n">
        <v>0.5</v>
      </c>
      <c r="G497" s="3" t="n">
        <v>1</v>
      </c>
      <c r="H497" s="3" t="n">
        <v>0</v>
      </c>
      <c r="I497" s="3" t="n">
        <v>1</v>
      </c>
      <c r="J497" s="3" t="inlineStr"/>
      <c r="K497" s="3" t="inlineStr">
        <is>
          <t>sterile</t>
        </is>
      </c>
      <c r="L497" s="3" t="inlineStr">
        <is>
          <t>UNKNOWN sterile: Cannot determine 'sterile' for this product</t>
        </is>
      </c>
    </row>
    <row r="498">
      <c r="A498" s="3" t="inlineStr">
        <is>
          <t>1.2.45</t>
        </is>
      </c>
      <c r="B498" s="3" t="inlineStr">
        <is>
          <t>Enterālās barošanas sistēma ar diviem ENPlus savienojumiem.
Paredzēta vienlaicīgai enterālai barošanai un hidratācijai ar Compat Ella® sūkni. Aprīkota</t>
        </is>
      </c>
      <c r="C498" s="3" t="n">
        <v>5</v>
      </c>
      <c r="D498" s="3" t="inlineStr">
        <is>
          <t>Isosource Energy 500 ml</t>
        </is>
      </c>
      <c r="E498" s="7" t="inlineStr">
        <is>
          <t>UNKNOWN</t>
        </is>
      </c>
      <c r="F498" s="3" t="n">
        <v>0.5</v>
      </c>
      <c r="G498" s="3" t="n">
        <v>1</v>
      </c>
      <c r="H498" s="3" t="n">
        <v>0</v>
      </c>
      <c r="I498" s="3" t="n">
        <v>1</v>
      </c>
      <c r="J498" s="3" t="inlineStr"/>
      <c r="K498" s="3" t="inlineStr">
        <is>
          <t>sterile</t>
        </is>
      </c>
      <c r="L498" s="3" t="inlineStr">
        <is>
          <t>UNKNOWN sterile: Cannot determine 'sterile' for this product</t>
        </is>
      </c>
    </row>
    <row r="499">
      <c r="A499" s="3" t="inlineStr">
        <is>
          <t>1.2.46</t>
        </is>
      </c>
      <c r="B499" s="3" t="inlineStr">
        <is>
          <t>Enterālās barošanas sistēma paredzēta pārtikas vai ūdens ievadīšanai no rezervuāra 1,3 L enterālās barošanas zondēs ar sūkņa Flocare Infinity™ palīdzī</t>
        </is>
      </c>
      <c r="C499" s="3" t="n">
        <v>1</v>
      </c>
      <c r="D499" s="3" t="inlineStr">
        <is>
          <t>Isosource Standard 500 ml</t>
        </is>
      </c>
      <c r="E499" s="6" t="inlineStr">
        <is>
          <t>COMPLIANT</t>
        </is>
      </c>
      <c r="F499" s="3" t="n">
        <v>1</v>
      </c>
      <c r="G499" s="3" t="n">
        <v>1</v>
      </c>
      <c r="H499" s="3" t="n">
        <v>0</v>
      </c>
      <c r="I499" s="3" t="n">
        <v>0</v>
      </c>
      <c r="J499" s="3" t="inlineStr"/>
      <c r="K499" s="3" t="inlineStr"/>
      <c r="L499" s="3" t="inlineStr">
        <is>
          <t>All checked criteria passed</t>
        </is>
      </c>
    </row>
    <row r="500">
      <c r="A500" s="3" t="inlineStr">
        <is>
          <t>1.2.46</t>
        </is>
      </c>
      <c r="B500" s="3" t="inlineStr">
        <is>
          <t>Enterālās barošanas sistēma paredzēta pārtikas vai ūdens ievadīšanai no rezervuāra 1,3 L enterālās barošanas zondēs ar sūkņa Flocare Infinity™ palīdzī</t>
        </is>
      </c>
      <c r="C500" s="3" t="n">
        <v>2</v>
      </c>
      <c r="D500" s="3" t="inlineStr">
        <is>
          <t>Isosource Standard 1000 ml</t>
        </is>
      </c>
      <c r="E500" s="6" t="inlineStr">
        <is>
          <t>COMPLIANT</t>
        </is>
      </c>
      <c r="F500" s="3" t="n">
        <v>1</v>
      </c>
      <c r="G500" s="3" t="n">
        <v>1</v>
      </c>
      <c r="H500" s="3" t="n">
        <v>0</v>
      </c>
      <c r="I500" s="3" t="n">
        <v>0</v>
      </c>
      <c r="J500" s="3" t="inlineStr"/>
      <c r="K500" s="3" t="inlineStr"/>
      <c r="L500" s="3" t="inlineStr">
        <is>
          <t>All checked criteria passed</t>
        </is>
      </c>
    </row>
    <row r="501">
      <c r="A501" s="3" t="inlineStr">
        <is>
          <t>1.2.46</t>
        </is>
      </c>
      <c r="B501" s="3" t="inlineStr">
        <is>
          <t>Enterālās barošanas sistēma paredzēta pārtikas vai ūdens ievadīšanai no rezervuāra 1,3 L enterālās barošanas zondēs ar sūkņa Flocare Infinity™ palīdzī</t>
        </is>
      </c>
      <c r="C501" s="3" t="n">
        <v>3</v>
      </c>
      <c r="D501" s="3" t="inlineStr">
        <is>
          <t>Isosource Standard Fibre 500 ml</t>
        </is>
      </c>
      <c r="E501" s="6" t="inlineStr">
        <is>
          <t>COMPLIANT</t>
        </is>
      </c>
      <c r="F501" s="3" t="n">
        <v>1</v>
      </c>
      <c r="G501" s="3" t="n">
        <v>1</v>
      </c>
      <c r="H501" s="3" t="n">
        <v>0</v>
      </c>
      <c r="I501" s="3" t="n">
        <v>0</v>
      </c>
      <c r="J501" s="3" t="inlineStr"/>
      <c r="K501" s="3" t="inlineStr"/>
      <c r="L501" s="3" t="inlineStr">
        <is>
          <t>All checked criteria passed</t>
        </is>
      </c>
    </row>
    <row r="502">
      <c r="A502" s="3" t="inlineStr">
        <is>
          <t>1.2.46</t>
        </is>
      </c>
      <c r="B502" s="3" t="inlineStr">
        <is>
          <t>Enterālās barošanas sistēma paredzēta pārtikas vai ūdens ievadīšanai no rezervuāra 1,3 L enterālās barošanas zondēs ar sūkņa Flocare Infinity™ palīdzī</t>
        </is>
      </c>
      <c r="C502" s="3" t="n">
        <v>4</v>
      </c>
      <c r="D502" s="3" t="inlineStr">
        <is>
          <t>Isosource Standard Fibre 1000 ml</t>
        </is>
      </c>
      <c r="E502" s="6" t="inlineStr">
        <is>
          <t>COMPLIANT</t>
        </is>
      </c>
      <c r="F502" s="3" t="n">
        <v>1</v>
      </c>
      <c r="G502" s="3" t="n">
        <v>1</v>
      </c>
      <c r="H502" s="3" t="n">
        <v>0</v>
      </c>
      <c r="I502" s="3" t="n">
        <v>0</v>
      </c>
      <c r="J502" s="3" t="inlineStr"/>
      <c r="K502" s="3" t="inlineStr"/>
      <c r="L502" s="3" t="inlineStr">
        <is>
          <t>All checked criteria passed</t>
        </is>
      </c>
    </row>
    <row r="503">
      <c r="A503" s="3" t="inlineStr">
        <is>
          <t>1.2.46</t>
        </is>
      </c>
      <c r="B503" s="3" t="inlineStr">
        <is>
          <t>Enterālās barošanas sistēma paredzēta pārtikas vai ūdens ievadīšanai no rezervuāra 1,3 L enterālās barošanas zondēs ar sūkņa Flocare Infinity™ palīdzī</t>
        </is>
      </c>
      <c r="C503" s="3" t="n">
        <v>5</v>
      </c>
      <c r="D503" s="3" t="inlineStr">
        <is>
          <t>Isosource Energy 500 ml</t>
        </is>
      </c>
      <c r="E503" s="6" t="inlineStr">
        <is>
          <t>COMPLIANT</t>
        </is>
      </c>
      <c r="F503" s="3" t="n">
        <v>1</v>
      </c>
      <c r="G503" s="3" t="n">
        <v>1</v>
      </c>
      <c r="H503" s="3" t="n">
        <v>0</v>
      </c>
      <c r="I503" s="3" t="n">
        <v>0</v>
      </c>
      <c r="J503" s="3" t="inlineStr"/>
      <c r="K503" s="3" t="inlineStr"/>
      <c r="L503" s="3" t="inlineStr">
        <is>
          <t>All checked criteria passed</t>
        </is>
      </c>
    </row>
    <row r="504">
      <c r="A504" s="3" t="inlineStr">
        <is>
          <t>1.2.47</t>
        </is>
      </c>
      <c r="B504" s="3" t="inlineStr">
        <is>
          <t>Sistēma enterālās barošanas maisījuma ievadīšanai gravitācijas pilienu ceļā, kas savienojama ar pudeļu iepakojumiem, tai skaitā ENPlus, stikla un plas</t>
        </is>
      </c>
      <c r="C504" s="3" t="n">
        <v>1</v>
      </c>
      <c r="D504" s="3" t="inlineStr">
        <is>
          <t>Isosource Standard 500 ml</t>
        </is>
      </c>
      <c r="E504" s="6" t="inlineStr">
        <is>
          <t>COMPLIANT</t>
        </is>
      </c>
      <c r="F504" s="3" t="n">
        <v>1</v>
      </c>
      <c r="G504" s="3" t="n">
        <v>1</v>
      </c>
      <c r="H504" s="3" t="n">
        <v>0</v>
      </c>
      <c r="I504" s="3" t="n">
        <v>0</v>
      </c>
      <c r="J504" s="3" t="inlineStr"/>
      <c r="K504" s="3" t="inlineStr"/>
      <c r="L504" s="3" t="inlineStr">
        <is>
          <t>All checked criteria passed</t>
        </is>
      </c>
    </row>
    <row r="505">
      <c r="A505" s="3" t="inlineStr">
        <is>
          <t>1.2.47</t>
        </is>
      </c>
      <c r="B505" s="3" t="inlineStr">
        <is>
          <t>Sistēma enterālās barošanas maisījuma ievadīšanai gravitācijas pilienu ceļā, kas savienojama ar pudeļu iepakojumiem, tai skaitā ENPlus, stikla un plas</t>
        </is>
      </c>
      <c r="C505" s="3" t="n">
        <v>2</v>
      </c>
      <c r="D505" s="3" t="inlineStr">
        <is>
          <t>Isosource Standard 1000 ml</t>
        </is>
      </c>
      <c r="E505" s="6" t="inlineStr">
        <is>
          <t>COMPLIANT</t>
        </is>
      </c>
      <c r="F505" s="3" t="n">
        <v>1</v>
      </c>
      <c r="G505" s="3" t="n">
        <v>1</v>
      </c>
      <c r="H505" s="3" t="n">
        <v>0</v>
      </c>
      <c r="I505" s="3" t="n">
        <v>0</v>
      </c>
      <c r="J505" s="3" t="inlineStr"/>
      <c r="K505" s="3" t="inlineStr"/>
      <c r="L505" s="3" t="inlineStr">
        <is>
          <t>All checked criteria passed</t>
        </is>
      </c>
    </row>
    <row r="506">
      <c r="A506" s="3" t="inlineStr">
        <is>
          <t>1.2.47</t>
        </is>
      </c>
      <c r="B506" s="3" t="inlineStr">
        <is>
          <t>Sistēma enterālās barošanas maisījuma ievadīšanai gravitācijas pilienu ceļā, kas savienojama ar pudeļu iepakojumiem, tai skaitā ENPlus, stikla un plas</t>
        </is>
      </c>
      <c r="C506" s="3" t="n">
        <v>3</v>
      </c>
      <c r="D506" s="3" t="inlineStr">
        <is>
          <t>Isosource Standard Fibre 500 ml</t>
        </is>
      </c>
      <c r="E506" s="6" t="inlineStr">
        <is>
          <t>COMPLIANT</t>
        </is>
      </c>
      <c r="F506" s="3" t="n">
        <v>1</v>
      </c>
      <c r="G506" s="3" t="n">
        <v>1</v>
      </c>
      <c r="H506" s="3" t="n">
        <v>0</v>
      </c>
      <c r="I506" s="3" t="n">
        <v>0</v>
      </c>
      <c r="J506" s="3" t="inlineStr"/>
      <c r="K506" s="3" t="inlineStr"/>
      <c r="L506" s="3" t="inlineStr">
        <is>
          <t>All checked criteria passed</t>
        </is>
      </c>
    </row>
    <row r="507">
      <c r="A507" s="3" t="inlineStr">
        <is>
          <t>1.2.47</t>
        </is>
      </c>
      <c r="B507" s="3" t="inlineStr">
        <is>
          <t>Sistēma enterālās barošanas maisījuma ievadīšanai gravitācijas pilienu ceļā, kas savienojama ar pudeļu iepakojumiem, tai skaitā ENPlus, stikla un plas</t>
        </is>
      </c>
      <c r="C507" s="3" t="n">
        <v>4</v>
      </c>
      <c r="D507" s="3" t="inlineStr">
        <is>
          <t>Isosource Standard Fibre 1000 ml</t>
        </is>
      </c>
      <c r="E507" s="6" t="inlineStr">
        <is>
          <t>COMPLIANT</t>
        </is>
      </c>
      <c r="F507" s="3" t="n">
        <v>1</v>
      </c>
      <c r="G507" s="3" t="n">
        <v>1</v>
      </c>
      <c r="H507" s="3" t="n">
        <v>0</v>
      </c>
      <c r="I507" s="3" t="n">
        <v>0</v>
      </c>
      <c r="J507" s="3" t="inlineStr"/>
      <c r="K507" s="3" t="inlineStr"/>
      <c r="L507" s="3" t="inlineStr">
        <is>
          <t>All checked criteria passed</t>
        </is>
      </c>
    </row>
    <row r="508">
      <c r="A508" s="3" t="inlineStr">
        <is>
          <t>1.2.47</t>
        </is>
      </c>
      <c r="B508" s="3" t="inlineStr">
        <is>
          <t>Sistēma enterālās barošanas maisījuma ievadīšanai gravitācijas pilienu ceļā, kas savienojama ar pudeļu iepakojumiem, tai skaitā ENPlus, stikla un plas</t>
        </is>
      </c>
      <c r="C508" s="3" t="n">
        <v>5</v>
      </c>
      <c r="D508" s="3" t="inlineStr">
        <is>
          <t>Isosource Energy 500 ml</t>
        </is>
      </c>
      <c r="E508" s="6" t="inlineStr">
        <is>
          <t>COMPLIANT</t>
        </is>
      </c>
      <c r="F508" s="3" t="n">
        <v>1</v>
      </c>
      <c r="G508" s="3" t="n">
        <v>1</v>
      </c>
      <c r="H508" s="3" t="n">
        <v>0</v>
      </c>
      <c r="I508" s="3" t="n">
        <v>0</v>
      </c>
      <c r="J508" s="3" t="inlineStr"/>
      <c r="K508" s="3" t="inlineStr"/>
      <c r="L508" s="3" t="inlineStr">
        <is>
          <t>All checked criteria passed</t>
        </is>
      </c>
    </row>
    <row r="509">
      <c r="A509" s="3" t="inlineStr">
        <is>
          <t>1.2.48</t>
        </is>
      </c>
      <c r="B509" s="3" t="inlineStr">
        <is>
          <t>Dubultā savienojuma komplekts vienlaicīgai enterālās barošanas un hidratācijas administrēšanai. Aprīkots ar ENPlus savienotājiem, ENFit® zāļu pieslēgu</t>
        </is>
      </c>
      <c r="C509" s="3" t="n">
        <v>1</v>
      </c>
      <c r="D509" s="3" t="inlineStr">
        <is>
          <t>Isosource Standard 500 ml</t>
        </is>
      </c>
      <c r="E509" s="7" t="inlineStr">
        <is>
          <t>UNKNOWN</t>
        </is>
      </c>
      <c r="F509" s="3" t="n">
        <v>0.5</v>
      </c>
      <c r="G509" s="3" t="n">
        <v>1</v>
      </c>
      <c r="H509" s="3" t="n">
        <v>0</v>
      </c>
      <c r="I509" s="3" t="n">
        <v>1</v>
      </c>
      <c r="J509" s="3" t="inlineStr"/>
      <c r="K509" s="3" t="inlineStr">
        <is>
          <t>sterile</t>
        </is>
      </c>
      <c r="L509" s="3" t="inlineStr">
        <is>
          <t>UNKNOWN sterile: Cannot determine 'sterile' for this product</t>
        </is>
      </c>
    </row>
    <row r="510">
      <c r="A510" s="3" t="inlineStr">
        <is>
          <t>1.2.48</t>
        </is>
      </c>
      <c r="B510" s="3" t="inlineStr">
        <is>
          <t>Dubultā savienojuma komplekts vienlaicīgai enterālās barošanas un hidratācijas administrēšanai. Aprīkots ar ENPlus savienotājiem, ENFit® zāļu pieslēgu</t>
        </is>
      </c>
      <c r="C510" s="3" t="n">
        <v>2</v>
      </c>
      <c r="D510" s="3" t="inlineStr">
        <is>
          <t>Isosource Standard 1000 ml</t>
        </is>
      </c>
      <c r="E510" s="7" t="inlineStr">
        <is>
          <t>UNKNOWN</t>
        </is>
      </c>
      <c r="F510" s="3" t="n">
        <v>0.5</v>
      </c>
      <c r="G510" s="3" t="n">
        <v>1</v>
      </c>
      <c r="H510" s="3" t="n">
        <v>0</v>
      </c>
      <c r="I510" s="3" t="n">
        <v>1</v>
      </c>
      <c r="J510" s="3" t="inlineStr"/>
      <c r="K510" s="3" t="inlineStr">
        <is>
          <t>sterile</t>
        </is>
      </c>
      <c r="L510" s="3" t="inlineStr">
        <is>
          <t>UNKNOWN sterile: Cannot determine 'sterile' for this product</t>
        </is>
      </c>
    </row>
    <row r="511">
      <c r="A511" s="3" t="inlineStr">
        <is>
          <t>1.2.48</t>
        </is>
      </c>
      <c r="B511" s="3" t="inlineStr">
        <is>
          <t>Dubultā savienojuma komplekts vienlaicīgai enterālās barošanas un hidratācijas administrēšanai. Aprīkots ar ENPlus savienotājiem, ENFit® zāļu pieslēgu</t>
        </is>
      </c>
      <c r="C511" s="3" t="n">
        <v>3</v>
      </c>
      <c r="D511" s="3" t="inlineStr">
        <is>
          <t>Isosource Standard Fibre 500 ml</t>
        </is>
      </c>
      <c r="E511" s="7" t="inlineStr">
        <is>
          <t>UNKNOWN</t>
        </is>
      </c>
      <c r="F511" s="3" t="n">
        <v>0.5</v>
      </c>
      <c r="G511" s="3" t="n">
        <v>1</v>
      </c>
      <c r="H511" s="3" t="n">
        <v>0</v>
      </c>
      <c r="I511" s="3" t="n">
        <v>1</v>
      </c>
      <c r="J511" s="3" t="inlineStr"/>
      <c r="K511" s="3" t="inlineStr">
        <is>
          <t>sterile</t>
        </is>
      </c>
      <c r="L511" s="3" t="inlineStr">
        <is>
          <t>UNKNOWN sterile: Cannot determine 'sterile' for this product</t>
        </is>
      </c>
    </row>
    <row r="512">
      <c r="A512" s="3" t="inlineStr">
        <is>
          <t>1.2.48</t>
        </is>
      </c>
      <c r="B512" s="3" t="inlineStr">
        <is>
          <t>Dubultā savienojuma komplekts vienlaicīgai enterālās barošanas un hidratācijas administrēšanai. Aprīkots ar ENPlus savienotājiem, ENFit® zāļu pieslēgu</t>
        </is>
      </c>
      <c r="C512" s="3" t="n">
        <v>4</v>
      </c>
      <c r="D512" s="3" t="inlineStr">
        <is>
          <t>Isosource Standard Fibre 1000 ml</t>
        </is>
      </c>
      <c r="E512" s="7" t="inlineStr">
        <is>
          <t>UNKNOWN</t>
        </is>
      </c>
      <c r="F512" s="3" t="n">
        <v>0.5</v>
      </c>
      <c r="G512" s="3" t="n">
        <v>1</v>
      </c>
      <c r="H512" s="3" t="n">
        <v>0</v>
      </c>
      <c r="I512" s="3" t="n">
        <v>1</v>
      </c>
      <c r="J512" s="3" t="inlineStr"/>
      <c r="K512" s="3" t="inlineStr">
        <is>
          <t>sterile</t>
        </is>
      </c>
      <c r="L512" s="3" t="inlineStr">
        <is>
          <t>UNKNOWN sterile: Cannot determine 'sterile' for this product</t>
        </is>
      </c>
    </row>
    <row r="513">
      <c r="A513" s="3" t="inlineStr">
        <is>
          <t>1.2.48</t>
        </is>
      </c>
      <c r="B513" s="3" t="inlineStr">
        <is>
          <t>Dubultā savienojuma komplekts vienlaicīgai enterālās barošanas un hidratācijas administrēšanai. Aprīkots ar ENPlus savienotājiem, ENFit® zāļu pieslēgu</t>
        </is>
      </c>
      <c r="C513" s="3" t="n">
        <v>5</v>
      </c>
      <c r="D513" s="3" t="inlineStr">
        <is>
          <t>Isosource Energy 500 ml</t>
        </is>
      </c>
      <c r="E513" s="7" t="inlineStr">
        <is>
          <t>UNKNOWN</t>
        </is>
      </c>
      <c r="F513" s="3" t="n">
        <v>0.5</v>
      </c>
      <c r="G513" s="3" t="n">
        <v>1</v>
      </c>
      <c r="H513" s="3" t="n">
        <v>0</v>
      </c>
      <c r="I513" s="3" t="n">
        <v>1</v>
      </c>
      <c r="J513" s="3" t="inlineStr"/>
      <c r="K513" s="3" t="inlineStr">
        <is>
          <t>sterile</t>
        </is>
      </c>
      <c r="L513" s="3" t="inlineStr">
        <is>
          <t>UNKNOWN sterile: Cannot determine 'sterile' for this product</t>
        </is>
      </c>
    </row>
    <row r="514">
      <c r="A514" t="inlineStr">
        <is>
          <t>1.2.49</t>
        </is>
      </c>
      <c r="B514" t="inlineStr">
        <is>
          <t>Perkutānās endoskopiskās gastrostomijas (PEG) komplekts Flocare tipa. Caurspīdīga karbotāna caurulīte, garums 40cm, trīs Rtg kontrastējošas joslas, ar</t>
        </is>
      </c>
      <c r="E514" s="2" t="inlineStr">
        <is>
          <t>NO MATCHES</t>
        </is>
      </c>
    </row>
    <row r="515">
      <c r="A515" t="inlineStr">
        <is>
          <t>1.2.50</t>
        </is>
      </c>
      <c r="B515" t="inlineStr">
        <is>
          <t>Perkutānās endoskopiskās gastrostomijas (PEG) komplekts Flocare tipa. Caurspīdīga karbotāna caurulīte, garums 40cm, trīs Rtg kontrastējošas joslas, ar</t>
        </is>
      </c>
      <c r="E515" s="2" t="inlineStr">
        <is>
          <t>NO MATCHES</t>
        </is>
      </c>
    </row>
    <row r="516">
      <c r="A516" t="inlineStr">
        <is>
          <t>1.2.51</t>
        </is>
      </c>
      <c r="B516" t="inlineStr">
        <is>
          <t>Perkutānās endoskopiskās gastrostomijas (PEG) komplekts Flocare tipa. Caurspīdīga karbotāna caurulīte, garums 40cm, trīs Rtg kontrastējošas joslas, ar</t>
        </is>
      </c>
      <c r="E516" s="2" t="inlineStr">
        <is>
          <t>NO MATCHES</t>
        </is>
      </c>
    </row>
    <row r="517">
      <c r="A517" t="inlineStr">
        <is>
          <t>1.2.52</t>
        </is>
      </c>
      <c r="B517" t="inlineStr">
        <is>
          <t>PH indikatoru strēmeles ir vienreizlietojamas diagnostiskas palīgierīces, kas paredzētas kuņģa aspirāta skābuma noteikšanai. Tās izmanto, lai pārbaudī</t>
        </is>
      </c>
      <c r="E517" s="2" t="inlineStr">
        <is>
          <t>NO MATCHES</t>
        </is>
      </c>
    </row>
    <row r="518">
      <c r="A518" s="3" t="inlineStr">
        <is>
          <t>1.2.53</t>
        </is>
      </c>
      <c r="B518" s="3" t="inlineStr">
        <is>
          <t>Ādas barjeršķīdums aplikatorā. Barjeršķīdums veido saudzējošu, caurspīdīgu plēves slāni un nodrošina ādas aizsardzību vismaz 72h. Aizsargā traumētu ād</t>
        </is>
      </c>
      <c r="C518" s="3" t="n">
        <v>1</v>
      </c>
      <c r="D518" s="3" t="inlineStr">
        <is>
          <t>Isosource Standard 500 ml</t>
        </is>
      </c>
      <c r="E518" s="5" t="inlineStr">
        <is>
          <t>NON_COMPLIANT</t>
        </is>
      </c>
      <c r="F518" s="3" t="n">
        <v>0</v>
      </c>
      <c r="G518" s="3" t="n">
        <v>0</v>
      </c>
      <c r="H518" s="3" t="n">
        <v>1</v>
      </c>
      <c r="I518" s="3" t="n">
        <v>0</v>
      </c>
      <c r="J518" s="3" t="inlineStr">
        <is>
          <t>formulation: liquid vs solution</t>
        </is>
      </c>
      <c r="K518" s="3" t="inlineStr"/>
      <c r="L518" s="3" t="inlineStr">
        <is>
          <t>FAIL formulation: 'liquid' != 'solution'</t>
        </is>
      </c>
    </row>
    <row r="519">
      <c r="A519" s="3" t="inlineStr">
        <is>
          <t>1.2.53</t>
        </is>
      </c>
      <c r="B519" s="3" t="inlineStr">
        <is>
          <t>Ādas barjeršķīdums aplikatorā. Barjeršķīdums veido saudzējošu, caurspīdīgu plēves slāni un nodrošina ādas aizsardzību vismaz 72h. Aizsargā traumētu ād</t>
        </is>
      </c>
      <c r="C519" s="3" t="n">
        <v>2</v>
      </c>
      <c r="D519" s="3" t="inlineStr">
        <is>
          <t>Isosource Standard 1000 ml</t>
        </is>
      </c>
      <c r="E519" s="5" t="inlineStr">
        <is>
          <t>NON_COMPLIANT</t>
        </is>
      </c>
      <c r="F519" s="3" t="n">
        <v>0</v>
      </c>
      <c r="G519" s="3" t="n">
        <v>0</v>
      </c>
      <c r="H519" s="3" t="n">
        <v>1</v>
      </c>
      <c r="I519" s="3" t="n">
        <v>0</v>
      </c>
      <c r="J519" s="3" t="inlineStr">
        <is>
          <t>formulation: liquid vs solution</t>
        </is>
      </c>
      <c r="K519" s="3" t="inlineStr"/>
      <c r="L519" s="3" t="inlineStr">
        <is>
          <t>FAIL formulation: 'liquid' != 'solution'</t>
        </is>
      </c>
    </row>
    <row r="520">
      <c r="A520" s="3" t="inlineStr">
        <is>
          <t>1.2.53</t>
        </is>
      </c>
      <c r="B520" s="3" t="inlineStr">
        <is>
          <t>Ādas barjeršķīdums aplikatorā. Barjeršķīdums veido saudzējošu, caurspīdīgu plēves slāni un nodrošina ādas aizsardzību vismaz 72h. Aizsargā traumētu ād</t>
        </is>
      </c>
      <c r="C520" s="3" t="n">
        <v>3</v>
      </c>
      <c r="D520" s="3" t="inlineStr">
        <is>
          <t>Isosource Standard Fibre 500 ml</t>
        </is>
      </c>
      <c r="E520" s="5" t="inlineStr">
        <is>
          <t>NON_COMPLIANT</t>
        </is>
      </c>
      <c r="F520" s="3" t="n">
        <v>0</v>
      </c>
      <c r="G520" s="3" t="n">
        <v>0</v>
      </c>
      <c r="H520" s="3" t="n">
        <v>1</v>
      </c>
      <c r="I520" s="3" t="n">
        <v>0</v>
      </c>
      <c r="J520" s="3" t="inlineStr">
        <is>
          <t>formulation: liquid vs solution</t>
        </is>
      </c>
      <c r="K520" s="3" t="inlineStr"/>
      <c r="L520" s="3" t="inlineStr">
        <is>
          <t>FAIL formulation: 'liquid' != 'solution'</t>
        </is>
      </c>
    </row>
    <row r="521">
      <c r="A521" s="3" t="inlineStr">
        <is>
          <t>1.2.53</t>
        </is>
      </c>
      <c r="B521" s="3" t="inlineStr">
        <is>
          <t>Ādas barjeršķīdums aplikatorā. Barjeršķīdums veido saudzējošu, caurspīdīgu plēves slāni un nodrošina ādas aizsardzību vismaz 72h. Aizsargā traumētu ād</t>
        </is>
      </c>
      <c r="C521" s="3" t="n">
        <v>4</v>
      </c>
      <c r="D521" s="3" t="inlineStr">
        <is>
          <t>Isosource Standard Fibre 1000 ml</t>
        </is>
      </c>
      <c r="E521" s="5" t="inlineStr">
        <is>
          <t>NON_COMPLIANT</t>
        </is>
      </c>
      <c r="F521" s="3" t="n">
        <v>0</v>
      </c>
      <c r="G521" s="3" t="n">
        <v>0</v>
      </c>
      <c r="H521" s="3" t="n">
        <v>1</v>
      </c>
      <c r="I521" s="3" t="n">
        <v>0</v>
      </c>
      <c r="J521" s="3" t="inlineStr">
        <is>
          <t>formulation: liquid vs solution</t>
        </is>
      </c>
      <c r="K521" s="3" t="inlineStr"/>
      <c r="L521" s="3" t="inlineStr">
        <is>
          <t>FAIL formulation: 'liquid' != 'solution'</t>
        </is>
      </c>
    </row>
    <row r="522">
      <c r="A522" s="3" t="inlineStr">
        <is>
          <t>1.2.53</t>
        </is>
      </c>
      <c r="B522" s="3" t="inlineStr">
        <is>
          <t>Ādas barjeršķīdums aplikatorā. Barjeršķīdums veido saudzējošu, caurspīdīgu plēves slāni un nodrošina ādas aizsardzību vismaz 72h. Aizsargā traumētu ād</t>
        </is>
      </c>
      <c r="C522" s="3" t="n">
        <v>5</v>
      </c>
      <c r="D522" s="3" t="inlineStr">
        <is>
          <t>Isosource Energy 500 ml</t>
        </is>
      </c>
      <c r="E522" s="5" t="inlineStr">
        <is>
          <t>NON_COMPLIANT</t>
        </is>
      </c>
      <c r="F522" s="3" t="n">
        <v>0</v>
      </c>
      <c r="G522" s="3" t="n">
        <v>0</v>
      </c>
      <c r="H522" s="3" t="n">
        <v>1</v>
      </c>
      <c r="I522" s="3" t="n">
        <v>0</v>
      </c>
      <c r="J522" s="3" t="inlineStr">
        <is>
          <t>formulation: liquid vs solution</t>
        </is>
      </c>
      <c r="K522" s="3" t="inlineStr"/>
      <c r="L522" s="3" t="inlineStr">
        <is>
          <t>FAIL formulation: 'liquid' != 'solution'</t>
        </is>
      </c>
    </row>
    <row r="523">
      <c r="A523" s="3" t="inlineStr">
        <is>
          <t>1.2.54</t>
        </is>
      </c>
      <c r="B523" s="3" t="inlineStr">
        <is>
          <t>Drenāžas, uroloģisko katetru un PEG cauruļu kopšanas līdzeklis (ar dozatoru, izsmidzināms).
MRSA dekontaminācijas īpašības. Tilpums: 75 ml ±25ml</t>
        </is>
      </c>
      <c r="C523" s="3" t="n">
        <v>1</v>
      </c>
      <c r="D523" s="3" t="inlineStr">
        <is>
          <t>Resource Junior powder 400g</t>
        </is>
      </c>
      <c r="E523" s="7" t="inlineStr">
        <is>
          <t>UNKNOWN</t>
        </is>
      </c>
      <c r="F523" s="3" t="n">
        <v>0</v>
      </c>
      <c r="G523" s="3" t="n">
        <v>0</v>
      </c>
      <c r="H523" s="3" t="n">
        <v>0</v>
      </c>
      <c r="I523" s="3" t="n">
        <v>1</v>
      </c>
      <c r="J523" s="3" t="inlineStr"/>
      <c r="K523" s="3" t="inlineStr">
        <is>
          <t>volume</t>
        </is>
      </c>
      <c r="L523" s="3" t="inlineStr">
        <is>
          <t>UNKNOWN volume: Not comparable: product in g, requirement in ml</t>
        </is>
      </c>
    </row>
    <row r="524">
      <c r="A524" s="3" t="inlineStr">
        <is>
          <t>1.2.54</t>
        </is>
      </c>
      <c r="B524" s="3" t="inlineStr">
        <is>
          <t>Drenāžas, uroloģisko katetru un PEG cauruļu kopšanas līdzeklis (ar dozatoru, izsmidzināms).
MRSA dekontaminācijas īpašības. Tilpums: 75 ml ±25ml</t>
        </is>
      </c>
      <c r="C524" s="3" t="n">
        <v>2</v>
      </c>
      <c r="D524" s="3" t="inlineStr">
        <is>
          <t>Althera HMO powder 400g</t>
        </is>
      </c>
      <c r="E524" s="7" t="inlineStr">
        <is>
          <t>UNKNOWN</t>
        </is>
      </c>
      <c r="F524" s="3" t="n">
        <v>0</v>
      </c>
      <c r="G524" s="3" t="n">
        <v>0</v>
      </c>
      <c r="H524" s="3" t="n">
        <v>0</v>
      </c>
      <c r="I524" s="3" t="n">
        <v>1</v>
      </c>
      <c r="J524" s="3" t="inlineStr"/>
      <c r="K524" s="3" t="inlineStr">
        <is>
          <t>volume</t>
        </is>
      </c>
      <c r="L524" s="3" t="inlineStr">
        <is>
          <t>UNKNOWN volume: Not comparable: product in g, requirement in ml</t>
        </is>
      </c>
    </row>
    <row r="525">
      <c r="A525" s="3" t="inlineStr">
        <is>
          <t>1.2.54</t>
        </is>
      </c>
      <c r="B525" s="3" t="inlineStr">
        <is>
          <t>Drenāžas, uroloģisko katetru un PEG cauruļu kopšanas līdzeklis (ar dozatoru, izsmidzināms).
MRSA dekontaminācijas īpašības. Tilpums: 75 ml ±25ml</t>
        </is>
      </c>
      <c r="C525" s="3" t="n">
        <v>3</v>
      </c>
      <c r="D525" s="3" t="inlineStr">
        <is>
          <t>Alfamino HMO powder 400g</t>
        </is>
      </c>
      <c r="E525" s="7" t="inlineStr">
        <is>
          <t>UNKNOWN</t>
        </is>
      </c>
      <c r="F525" s="3" t="n">
        <v>0</v>
      </c>
      <c r="G525" s="3" t="n">
        <v>0</v>
      </c>
      <c r="H525" s="3" t="n">
        <v>0</v>
      </c>
      <c r="I525" s="3" t="n">
        <v>1</v>
      </c>
      <c r="J525" s="3" t="inlineStr"/>
      <c r="K525" s="3" t="inlineStr">
        <is>
          <t>volume</t>
        </is>
      </c>
      <c r="L525" s="3" t="inlineStr">
        <is>
          <t>UNKNOWN volume: Not comparable: product in g, requirement in ml</t>
        </is>
      </c>
    </row>
    <row r="526">
      <c r="A526" s="3" t="inlineStr">
        <is>
          <t>1.2.54</t>
        </is>
      </c>
      <c r="B526" s="3" t="inlineStr">
        <is>
          <t>Drenāžas, uroloģisko katetru un PEG cauruļu kopšanas līdzeklis (ar dozatoru, izsmidzināms).
MRSA dekontaminācijas īpašības. Tilpums: 75 ml ±25ml</t>
        </is>
      </c>
      <c r="C526" s="3" t="n">
        <v>4</v>
      </c>
      <c r="D526" s="3" t="inlineStr">
        <is>
          <t>Alfamino Junior HMO powder 400g</t>
        </is>
      </c>
      <c r="E526" s="7" t="inlineStr">
        <is>
          <t>UNKNOWN</t>
        </is>
      </c>
      <c r="F526" s="3" t="n">
        <v>0</v>
      </c>
      <c r="G526" s="3" t="n">
        <v>0</v>
      </c>
      <c r="H526" s="3" t="n">
        <v>0</v>
      </c>
      <c r="I526" s="3" t="n">
        <v>1</v>
      </c>
      <c r="J526" s="3" t="inlineStr"/>
      <c r="K526" s="3" t="inlineStr">
        <is>
          <t>volume</t>
        </is>
      </c>
      <c r="L526" s="3" t="inlineStr">
        <is>
          <t>UNKNOWN volume: Not comparable: product in g, requirement in ml</t>
        </is>
      </c>
    </row>
    <row r="527">
      <c r="A527" s="3" t="inlineStr">
        <is>
          <t>1.2.54</t>
        </is>
      </c>
      <c r="B527" s="3" t="inlineStr">
        <is>
          <t>Drenāžas, uroloģisko katetru un PEG cauruļu kopšanas līdzeklis (ar dozatoru, izsmidzināms).
MRSA dekontaminācijas īpašības. Tilpums: 75 ml ±25ml</t>
        </is>
      </c>
      <c r="C527" s="3" t="n">
        <v>5</v>
      </c>
      <c r="D527" s="3" t="inlineStr">
        <is>
          <t>Alfaré HMO powder 400g</t>
        </is>
      </c>
      <c r="E527" s="7" t="inlineStr">
        <is>
          <t>UNKNOWN</t>
        </is>
      </c>
      <c r="F527" s="3" t="n">
        <v>0</v>
      </c>
      <c r="G527" s="3" t="n">
        <v>0</v>
      </c>
      <c r="H527" s="3" t="n">
        <v>0</v>
      </c>
      <c r="I527" s="3" t="n">
        <v>1</v>
      </c>
      <c r="J527" s="3" t="inlineStr"/>
      <c r="K527" s="3" t="inlineStr">
        <is>
          <t>volume</t>
        </is>
      </c>
      <c r="L527" s="3" t="inlineStr">
        <is>
          <t>UNKNOWN volume: Not comparable: product in g, requirement in ml</t>
        </is>
      </c>
    </row>
    <row r="528">
      <c r="A528" s="3" t="inlineStr">
        <is>
          <t>1.2.55</t>
        </is>
      </c>
      <c r="B528" s="3" t="inlineStr">
        <is>
          <t>Leikoplasts rullī, nesterils (materiāls: zīds; īpašības: fiksējošs, nekairinošs, gaisu caurlaidīgs, mitrumizturīgs, viegli noplēšams). Izmēri: platums</t>
        </is>
      </c>
      <c r="C528" s="3" t="n">
        <v>1</v>
      </c>
      <c r="D528" s="3" t="inlineStr">
        <is>
          <t>Isosource Standard 500 ml</t>
        </is>
      </c>
      <c r="E528" s="7" t="inlineStr">
        <is>
          <t>UNKNOWN</t>
        </is>
      </c>
      <c r="F528" s="3" t="n">
        <v>0</v>
      </c>
      <c r="G528" s="3" t="n">
        <v>0</v>
      </c>
      <c r="H528" s="3" t="n">
        <v>0</v>
      </c>
      <c r="I528" s="3" t="n">
        <v>1</v>
      </c>
      <c r="J528" s="3" t="inlineStr"/>
      <c r="K528" s="3" t="inlineStr">
        <is>
          <t>sterile</t>
        </is>
      </c>
      <c r="L528" s="3" t="inlineStr">
        <is>
          <t>UNKNOWN sterile: Cannot determine 'sterile' for this product</t>
        </is>
      </c>
    </row>
    <row r="529">
      <c r="A529" s="3" t="inlineStr">
        <is>
          <t>1.2.55</t>
        </is>
      </c>
      <c r="B529" s="3" t="inlineStr">
        <is>
          <t>Leikoplasts rullī, nesterils (materiāls: zīds; īpašības: fiksējošs, nekairinošs, gaisu caurlaidīgs, mitrumizturīgs, viegli noplēšams). Izmēri: platums</t>
        </is>
      </c>
      <c r="C529" s="3" t="n">
        <v>2</v>
      </c>
      <c r="D529" s="3" t="inlineStr">
        <is>
          <t>Isosource Standard 1000 ml</t>
        </is>
      </c>
      <c r="E529" s="7" t="inlineStr">
        <is>
          <t>UNKNOWN</t>
        </is>
      </c>
      <c r="F529" s="3" t="n">
        <v>0</v>
      </c>
      <c r="G529" s="3" t="n">
        <v>0</v>
      </c>
      <c r="H529" s="3" t="n">
        <v>0</v>
      </c>
      <c r="I529" s="3" t="n">
        <v>1</v>
      </c>
      <c r="J529" s="3" t="inlineStr"/>
      <c r="K529" s="3" t="inlineStr">
        <is>
          <t>sterile</t>
        </is>
      </c>
      <c r="L529" s="3" t="inlineStr">
        <is>
          <t>UNKNOWN sterile: Cannot determine 'sterile' for this product</t>
        </is>
      </c>
    </row>
    <row r="530">
      <c r="A530" s="3" t="inlineStr">
        <is>
          <t>1.2.55</t>
        </is>
      </c>
      <c r="B530" s="3" t="inlineStr">
        <is>
          <t>Leikoplasts rullī, nesterils (materiāls: zīds; īpašības: fiksējošs, nekairinošs, gaisu caurlaidīgs, mitrumizturīgs, viegli noplēšams). Izmēri: platums</t>
        </is>
      </c>
      <c r="C530" s="3" t="n">
        <v>3</v>
      </c>
      <c r="D530" s="3" t="inlineStr">
        <is>
          <t>Isosource Standard Fibre 500 ml</t>
        </is>
      </c>
      <c r="E530" s="7" t="inlineStr">
        <is>
          <t>UNKNOWN</t>
        </is>
      </c>
      <c r="F530" s="3" t="n">
        <v>0</v>
      </c>
      <c r="G530" s="3" t="n">
        <v>0</v>
      </c>
      <c r="H530" s="3" t="n">
        <v>0</v>
      </c>
      <c r="I530" s="3" t="n">
        <v>1</v>
      </c>
      <c r="J530" s="3" t="inlineStr"/>
      <c r="K530" s="3" t="inlineStr">
        <is>
          <t>sterile</t>
        </is>
      </c>
      <c r="L530" s="3" t="inlineStr">
        <is>
          <t>UNKNOWN sterile: Cannot determine 'sterile' for this product</t>
        </is>
      </c>
    </row>
    <row r="531">
      <c r="A531" s="3" t="inlineStr">
        <is>
          <t>1.2.55</t>
        </is>
      </c>
      <c r="B531" s="3" t="inlineStr">
        <is>
          <t>Leikoplasts rullī, nesterils (materiāls: zīds; īpašības: fiksējošs, nekairinošs, gaisu caurlaidīgs, mitrumizturīgs, viegli noplēšams). Izmēri: platums</t>
        </is>
      </c>
      <c r="C531" s="3" t="n">
        <v>4</v>
      </c>
      <c r="D531" s="3" t="inlineStr">
        <is>
          <t>Isosource Standard Fibre 1000 ml</t>
        </is>
      </c>
      <c r="E531" s="7" t="inlineStr">
        <is>
          <t>UNKNOWN</t>
        </is>
      </c>
      <c r="F531" s="3" t="n">
        <v>0</v>
      </c>
      <c r="G531" s="3" t="n">
        <v>0</v>
      </c>
      <c r="H531" s="3" t="n">
        <v>0</v>
      </c>
      <c r="I531" s="3" t="n">
        <v>1</v>
      </c>
      <c r="J531" s="3" t="inlineStr"/>
      <c r="K531" s="3" t="inlineStr">
        <is>
          <t>sterile</t>
        </is>
      </c>
      <c r="L531" s="3" t="inlineStr">
        <is>
          <t>UNKNOWN sterile: Cannot determine 'sterile' for this product</t>
        </is>
      </c>
    </row>
    <row r="532">
      <c r="A532" s="3" t="inlineStr">
        <is>
          <t>1.2.55</t>
        </is>
      </c>
      <c r="B532" s="3" t="inlineStr">
        <is>
          <t>Leikoplasts rullī, nesterils (materiāls: zīds; īpašības: fiksējošs, nekairinošs, gaisu caurlaidīgs, mitrumizturīgs, viegli noplēšams). Izmēri: platums</t>
        </is>
      </c>
      <c r="C532" s="3" t="n">
        <v>5</v>
      </c>
      <c r="D532" s="3" t="inlineStr">
        <is>
          <t>Isosource Energy 500 ml</t>
        </is>
      </c>
      <c r="E532" s="7" t="inlineStr">
        <is>
          <t>UNKNOWN</t>
        </is>
      </c>
      <c r="F532" s="3" t="n">
        <v>0</v>
      </c>
      <c r="G532" s="3" t="n">
        <v>0</v>
      </c>
      <c r="H532" s="3" t="n">
        <v>0</v>
      </c>
      <c r="I532" s="3" t="n">
        <v>1</v>
      </c>
      <c r="J532" s="3" t="inlineStr"/>
      <c r="K532" s="3" t="inlineStr">
        <is>
          <t>sterile</t>
        </is>
      </c>
      <c r="L532" s="3" t="inlineStr">
        <is>
          <t>UNKNOWN sterile: Cannot determine 'sterile' for this product</t>
        </is>
      </c>
    </row>
    <row r="533">
      <c r="A533" s="3" t="inlineStr">
        <is>
          <t>1.2.56</t>
        </is>
      </c>
      <c r="B533" s="3" t="inlineStr">
        <is>
          <t>Pilnšļirces PEG balonu uzpildīšanai. Tilpums: 10 ml (attīrīts ūdens (90%) un glicerīns (10%)).</t>
        </is>
      </c>
      <c r="C533" s="3" t="n">
        <v>1</v>
      </c>
      <c r="D533" s="3" t="inlineStr">
        <is>
          <t>Isosource Standard 500 ml</t>
        </is>
      </c>
      <c r="E533" s="5" t="inlineStr">
        <is>
          <t>NON_COMPLIANT</t>
        </is>
      </c>
      <c r="F533" s="3" t="n">
        <v>0</v>
      </c>
      <c r="G533" s="3" t="n">
        <v>0</v>
      </c>
      <c r="H533" s="3" t="n">
        <v>2</v>
      </c>
      <c r="I533" s="3" t="n">
        <v>0</v>
      </c>
      <c r="J533" s="3" t="inlineStr">
        <is>
          <t>volume: 500.0 ml vs = 10.0 ml; formulation: liquid vs syringe</t>
        </is>
      </c>
      <c r="K533" s="3" t="inlineStr"/>
      <c r="L533" s="3" t="inlineStr">
        <is>
          <t>FAIL volume: 500.0 ml != 10.0 ml; FAIL formulation: 'liquid' != 'syringe'</t>
        </is>
      </c>
    </row>
    <row r="534">
      <c r="A534" s="3" t="inlineStr">
        <is>
          <t>1.2.56</t>
        </is>
      </c>
      <c r="B534" s="3" t="inlineStr">
        <is>
          <t>Pilnšļirces PEG balonu uzpildīšanai. Tilpums: 10 ml (attīrīts ūdens (90%) un glicerīns (10%)).</t>
        </is>
      </c>
      <c r="C534" s="3" t="n">
        <v>2</v>
      </c>
      <c r="D534" s="3" t="inlineStr">
        <is>
          <t>Isosource Standard 1000 ml</t>
        </is>
      </c>
      <c r="E534" s="5" t="inlineStr">
        <is>
          <t>NON_COMPLIANT</t>
        </is>
      </c>
      <c r="F534" s="3" t="n">
        <v>0</v>
      </c>
      <c r="G534" s="3" t="n">
        <v>0</v>
      </c>
      <c r="H534" s="3" t="n">
        <v>2</v>
      </c>
      <c r="I534" s="3" t="n">
        <v>0</v>
      </c>
      <c r="J534" s="3" t="inlineStr">
        <is>
          <t>volume: 1000.0 ml vs = 10.0 ml; formulation: liquid vs syringe</t>
        </is>
      </c>
      <c r="K534" s="3" t="inlineStr"/>
      <c r="L534" s="3" t="inlineStr">
        <is>
          <t>FAIL volume: 1000.0 ml != 10.0 ml; FAIL formulation: 'liquid' != 'syringe'</t>
        </is>
      </c>
    </row>
    <row r="535">
      <c r="A535" s="3" t="inlineStr">
        <is>
          <t>1.2.56</t>
        </is>
      </c>
      <c r="B535" s="3" t="inlineStr">
        <is>
          <t>Pilnšļirces PEG balonu uzpildīšanai. Tilpums: 10 ml (attīrīts ūdens (90%) un glicerīns (10%)).</t>
        </is>
      </c>
      <c r="C535" s="3" t="n">
        <v>3</v>
      </c>
      <c r="D535" s="3" t="inlineStr">
        <is>
          <t>Isosource Standard Fibre 500 ml</t>
        </is>
      </c>
      <c r="E535" s="5" t="inlineStr">
        <is>
          <t>NON_COMPLIANT</t>
        </is>
      </c>
      <c r="F535" s="3" t="n">
        <v>0</v>
      </c>
      <c r="G535" s="3" t="n">
        <v>0</v>
      </c>
      <c r="H535" s="3" t="n">
        <v>2</v>
      </c>
      <c r="I535" s="3" t="n">
        <v>0</v>
      </c>
      <c r="J535" s="3" t="inlineStr">
        <is>
          <t>volume: 500.0 ml vs = 10.0 ml; formulation: liquid vs syringe</t>
        </is>
      </c>
      <c r="K535" s="3" t="inlineStr"/>
      <c r="L535" s="3" t="inlineStr">
        <is>
          <t>FAIL volume: 500.0 ml != 10.0 ml; FAIL formulation: 'liquid' != 'syringe'</t>
        </is>
      </c>
    </row>
    <row r="536">
      <c r="A536" s="3" t="inlineStr">
        <is>
          <t>1.2.56</t>
        </is>
      </c>
      <c r="B536" s="3" t="inlineStr">
        <is>
          <t>Pilnšļirces PEG balonu uzpildīšanai. Tilpums: 10 ml (attīrīts ūdens (90%) un glicerīns (10%)).</t>
        </is>
      </c>
      <c r="C536" s="3" t="n">
        <v>4</v>
      </c>
      <c r="D536" s="3" t="inlineStr">
        <is>
          <t>Isosource Standard Fibre 1000 ml</t>
        </is>
      </c>
      <c r="E536" s="5" t="inlineStr">
        <is>
          <t>NON_COMPLIANT</t>
        </is>
      </c>
      <c r="F536" s="3" t="n">
        <v>0</v>
      </c>
      <c r="G536" s="3" t="n">
        <v>0</v>
      </c>
      <c r="H536" s="3" t="n">
        <v>2</v>
      </c>
      <c r="I536" s="3" t="n">
        <v>0</v>
      </c>
      <c r="J536" s="3" t="inlineStr">
        <is>
          <t>volume: 1000.0 ml vs = 10.0 ml; formulation: liquid vs syringe</t>
        </is>
      </c>
      <c r="K536" s="3" t="inlineStr"/>
      <c r="L536" s="3" t="inlineStr">
        <is>
          <t>FAIL volume: 1000.0 ml != 10.0 ml; FAIL formulation: 'liquid' != 'syringe'</t>
        </is>
      </c>
    </row>
    <row r="537">
      <c r="A537" s="3" t="inlineStr">
        <is>
          <t>1.2.56</t>
        </is>
      </c>
      <c r="B537" s="3" t="inlineStr">
        <is>
          <t>Pilnšļirces PEG balonu uzpildīšanai. Tilpums: 10 ml (attīrīts ūdens (90%) un glicerīns (10%)).</t>
        </is>
      </c>
      <c r="C537" s="3" t="n">
        <v>5</v>
      </c>
      <c r="D537" s="3" t="inlineStr">
        <is>
          <t>Isosource Energy 500 ml</t>
        </is>
      </c>
      <c r="E537" s="5" t="inlineStr">
        <is>
          <t>NON_COMPLIANT</t>
        </is>
      </c>
      <c r="F537" s="3" t="n">
        <v>0</v>
      </c>
      <c r="G537" s="3" t="n">
        <v>0</v>
      </c>
      <c r="H537" s="3" t="n">
        <v>2</v>
      </c>
      <c r="I537" s="3" t="n">
        <v>0</v>
      </c>
      <c r="J537" s="3" t="inlineStr">
        <is>
          <t>volume: 500.0 ml vs = 10.0 ml; formulation: liquid vs syringe</t>
        </is>
      </c>
      <c r="K537" s="3" t="inlineStr"/>
      <c r="L537" s="3" t="inlineStr">
        <is>
          <t>FAIL volume: 500.0 ml != 10.0 ml; FAIL formulation: 'liquid' != 'syringe'</t>
        </is>
      </c>
    </row>
    <row r="538">
      <c r="A538" s="3" t="inlineStr">
        <is>
          <t>1.2.57</t>
        </is>
      </c>
      <c r="B538" s="3" t="inlineStr">
        <is>
          <t>Salvetes, nesterilas (neaustas; materiāls: viskoze+poliesters; 4 kārtas, izmēri: 10 X 10 cm). Iepakojumā 100 gab</t>
        </is>
      </c>
      <c r="C538" s="3" t="n">
        <v>1</v>
      </c>
      <c r="D538" s="3" t="inlineStr">
        <is>
          <t>Isosource Standard 500 ml</t>
        </is>
      </c>
      <c r="E538" s="7" t="inlineStr">
        <is>
          <t>UNKNOWN</t>
        </is>
      </c>
      <c r="F538" s="3" t="n">
        <v>0</v>
      </c>
      <c r="G538" s="3" t="n">
        <v>0</v>
      </c>
      <c r="H538" s="3" t="n">
        <v>0</v>
      </c>
      <c r="I538" s="3" t="n">
        <v>1</v>
      </c>
      <c r="J538" s="3" t="inlineStr"/>
      <c r="K538" s="3" t="inlineStr">
        <is>
          <t>sterile</t>
        </is>
      </c>
      <c r="L538" s="3" t="inlineStr">
        <is>
          <t>UNKNOWN sterile: Cannot determine 'sterile' for this product</t>
        </is>
      </c>
    </row>
    <row r="539">
      <c r="A539" s="3" t="inlineStr">
        <is>
          <t>1.2.57</t>
        </is>
      </c>
      <c r="B539" s="3" t="inlineStr">
        <is>
          <t>Salvetes, nesterilas (neaustas; materiāls: viskoze+poliesters; 4 kārtas, izmēri: 10 X 10 cm). Iepakojumā 100 gab</t>
        </is>
      </c>
      <c r="C539" s="3" t="n">
        <v>2</v>
      </c>
      <c r="D539" s="3" t="inlineStr">
        <is>
          <t>Isosource Standard 1000 ml</t>
        </is>
      </c>
      <c r="E539" s="7" t="inlineStr">
        <is>
          <t>UNKNOWN</t>
        </is>
      </c>
      <c r="F539" s="3" t="n">
        <v>0</v>
      </c>
      <c r="G539" s="3" t="n">
        <v>0</v>
      </c>
      <c r="H539" s="3" t="n">
        <v>0</v>
      </c>
      <c r="I539" s="3" t="n">
        <v>1</v>
      </c>
      <c r="J539" s="3" t="inlineStr"/>
      <c r="K539" s="3" t="inlineStr">
        <is>
          <t>sterile</t>
        </is>
      </c>
      <c r="L539" s="3" t="inlineStr">
        <is>
          <t>UNKNOWN sterile: Cannot determine 'sterile' for this product</t>
        </is>
      </c>
    </row>
    <row r="540">
      <c r="A540" s="3" t="inlineStr">
        <is>
          <t>1.2.57</t>
        </is>
      </c>
      <c r="B540" s="3" t="inlineStr">
        <is>
          <t>Salvetes, nesterilas (neaustas; materiāls: viskoze+poliesters; 4 kārtas, izmēri: 10 X 10 cm). Iepakojumā 100 gab</t>
        </is>
      </c>
      <c r="C540" s="3" t="n">
        <v>3</v>
      </c>
      <c r="D540" s="3" t="inlineStr">
        <is>
          <t>Isosource Standard Fibre 500 ml</t>
        </is>
      </c>
      <c r="E540" s="7" t="inlineStr">
        <is>
          <t>UNKNOWN</t>
        </is>
      </c>
      <c r="F540" s="3" t="n">
        <v>0</v>
      </c>
      <c r="G540" s="3" t="n">
        <v>0</v>
      </c>
      <c r="H540" s="3" t="n">
        <v>0</v>
      </c>
      <c r="I540" s="3" t="n">
        <v>1</v>
      </c>
      <c r="J540" s="3" t="inlineStr"/>
      <c r="K540" s="3" t="inlineStr">
        <is>
          <t>sterile</t>
        </is>
      </c>
      <c r="L540" s="3" t="inlineStr">
        <is>
          <t>UNKNOWN sterile: Cannot determine 'sterile' for this product</t>
        </is>
      </c>
    </row>
    <row r="541">
      <c r="A541" s="3" t="inlineStr">
        <is>
          <t>1.2.57</t>
        </is>
      </c>
      <c r="B541" s="3" t="inlineStr">
        <is>
          <t>Salvetes, nesterilas (neaustas; materiāls: viskoze+poliesters; 4 kārtas, izmēri: 10 X 10 cm). Iepakojumā 100 gab</t>
        </is>
      </c>
      <c r="C541" s="3" t="n">
        <v>4</v>
      </c>
      <c r="D541" s="3" t="inlineStr">
        <is>
          <t>Isosource Standard Fibre 1000 ml</t>
        </is>
      </c>
      <c r="E541" s="7" t="inlineStr">
        <is>
          <t>UNKNOWN</t>
        </is>
      </c>
      <c r="F541" s="3" t="n">
        <v>0</v>
      </c>
      <c r="G541" s="3" t="n">
        <v>0</v>
      </c>
      <c r="H541" s="3" t="n">
        <v>0</v>
      </c>
      <c r="I541" s="3" t="n">
        <v>1</v>
      </c>
      <c r="J541" s="3" t="inlineStr"/>
      <c r="K541" s="3" t="inlineStr">
        <is>
          <t>sterile</t>
        </is>
      </c>
      <c r="L541" s="3" t="inlineStr">
        <is>
          <t>UNKNOWN sterile: Cannot determine 'sterile' for this product</t>
        </is>
      </c>
    </row>
    <row r="542">
      <c r="A542" s="3" t="inlineStr">
        <is>
          <t>1.2.57</t>
        </is>
      </c>
      <c r="B542" s="3" t="inlineStr">
        <is>
          <t>Salvetes, nesterilas (neaustas; materiāls: viskoze+poliesters; 4 kārtas, izmēri: 10 X 10 cm). Iepakojumā 100 gab</t>
        </is>
      </c>
      <c r="C542" s="3" t="n">
        <v>5</v>
      </c>
      <c r="D542" s="3" t="inlineStr">
        <is>
          <t>Isosource Energy 500 ml</t>
        </is>
      </c>
      <c r="E542" s="7" t="inlineStr">
        <is>
          <t>UNKNOWN</t>
        </is>
      </c>
      <c r="F542" s="3" t="n">
        <v>0</v>
      </c>
      <c r="G542" s="3" t="n">
        <v>0</v>
      </c>
      <c r="H542" s="3" t="n">
        <v>0</v>
      </c>
      <c r="I542" s="3" t="n">
        <v>1</v>
      </c>
      <c r="J542" s="3" t="inlineStr"/>
      <c r="K542" s="3" t="inlineStr">
        <is>
          <t>sterile</t>
        </is>
      </c>
      <c r="L542" s="3" t="inlineStr">
        <is>
          <t>UNKNOWN sterile: Cannot determine 'sterile' for this product</t>
        </is>
      </c>
    </row>
    <row r="543">
      <c r="A543" s="3" t="inlineStr">
        <is>
          <t>1.2.58</t>
        </is>
      </c>
      <c r="B543" s="3" t="inlineStr">
        <is>
          <t>Vāciņš visām EnFit enterālajām šļircēm</t>
        </is>
      </c>
      <c r="C543" s="3" t="n">
        <v>1</v>
      </c>
      <c r="D543" s="3" t="inlineStr">
        <is>
          <t>Isosource Standard 500 ml</t>
        </is>
      </c>
      <c r="E543" s="5" t="inlineStr">
        <is>
          <t>NON_COMPLIANT</t>
        </is>
      </c>
      <c r="F543" s="3" t="n">
        <v>0.5</v>
      </c>
      <c r="G543" s="3" t="n">
        <v>1</v>
      </c>
      <c r="H543" s="3" t="n">
        <v>1</v>
      </c>
      <c r="I543" s="3" t="n">
        <v>0</v>
      </c>
      <c r="J543" s="3" t="inlineStr">
        <is>
          <t>formulation: liquid vs syringe</t>
        </is>
      </c>
      <c r="K543" s="3" t="inlineStr"/>
      <c r="L543" s="3" t="inlineStr">
        <is>
          <t>FAIL formulation: 'liquid' != 'syringe'</t>
        </is>
      </c>
    </row>
    <row r="544">
      <c r="A544" s="3" t="inlineStr">
        <is>
          <t>1.2.58</t>
        </is>
      </c>
      <c r="B544" s="3" t="inlineStr">
        <is>
          <t>Vāciņš visām EnFit enterālajām šļircēm</t>
        </is>
      </c>
      <c r="C544" s="3" t="n">
        <v>2</v>
      </c>
      <c r="D544" s="3" t="inlineStr">
        <is>
          <t>Isosource Standard 1000 ml</t>
        </is>
      </c>
      <c r="E544" s="5" t="inlineStr">
        <is>
          <t>NON_COMPLIANT</t>
        </is>
      </c>
      <c r="F544" s="3" t="n">
        <v>0.5</v>
      </c>
      <c r="G544" s="3" t="n">
        <v>1</v>
      </c>
      <c r="H544" s="3" t="n">
        <v>1</v>
      </c>
      <c r="I544" s="3" t="n">
        <v>0</v>
      </c>
      <c r="J544" s="3" t="inlineStr">
        <is>
          <t>formulation: liquid vs syringe</t>
        </is>
      </c>
      <c r="K544" s="3" t="inlineStr"/>
      <c r="L544" s="3" t="inlineStr">
        <is>
          <t>FAIL formulation: 'liquid' != 'syringe'</t>
        </is>
      </c>
    </row>
    <row r="545">
      <c r="A545" s="3" t="inlineStr">
        <is>
          <t>1.2.58</t>
        </is>
      </c>
      <c r="B545" s="3" t="inlineStr">
        <is>
          <t>Vāciņš visām EnFit enterālajām šļircēm</t>
        </is>
      </c>
      <c r="C545" s="3" t="n">
        <v>3</v>
      </c>
      <c r="D545" s="3" t="inlineStr">
        <is>
          <t>Isosource Standard Fibre 500 ml</t>
        </is>
      </c>
      <c r="E545" s="5" t="inlineStr">
        <is>
          <t>NON_COMPLIANT</t>
        </is>
      </c>
      <c r="F545" s="3" t="n">
        <v>0.5</v>
      </c>
      <c r="G545" s="3" t="n">
        <v>1</v>
      </c>
      <c r="H545" s="3" t="n">
        <v>1</v>
      </c>
      <c r="I545" s="3" t="n">
        <v>0</v>
      </c>
      <c r="J545" s="3" t="inlineStr">
        <is>
          <t>formulation: liquid vs syringe</t>
        </is>
      </c>
      <c r="K545" s="3" t="inlineStr"/>
      <c r="L545" s="3" t="inlineStr">
        <is>
          <t>FAIL formulation: 'liquid' != 'syringe'</t>
        </is>
      </c>
    </row>
    <row r="546">
      <c r="A546" s="3" t="inlineStr">
        <is>
          <t>1.2.58</t>
        </is>
      </c>
      <c r="B546" s="3" t="inlineStr">
        <is>
          <t>Vāciņš visām EnFit enterālajām šļircēm</t>
        </is>
      </c>
      <c r="C546" s="3" t="n">
        <v>4</v>
      </c>
      <c r="D546" s="3" t="inlineStr">
        <is>
          <t>Isosource Standard Fibre 1000 ml</t>
        </is>
      </c>
      <c r="E546" s="5" t="inlineStr">
        <is>
          <t>NON_COMPLIANT</t>
        </is>
      </c>
      <c r="F546" s="3" t="n">
        <v>0.5</v>
      </c>
      <c r="G546" s="3" t="n">
        <v>1</v>
      </c>
      <c r="H546" s="3" t="n">
        <v>1</v>
      </c>
      <c r="I546" s="3" t="n">
        <v>0</v>
      </c>
      <c r="J546" s="3" t="inlineStr">
        <is>
          <t>formulation: liquid vs syringe</t>
        </is>
      </c>
      <c r="K546" s="3" t="inlineStr"/>
      <c r="L546" s="3" t="inlineStr">
        <is>
          <t>FAIL formulation: 'liquid' != 'syringe'</t>
        </is>
      </c>
    </row>
    <row r="547">
      <c r="A547" s="3" t="inlineStr">
        <is>
          <t>1.2.58</t>
        </is>
      </c>
      <c r="B547" s="3" t="inlineStr">
        <is>
          <t>Vāciņš visām EnFit enterālajām šļircēm</t>
        </is>
      </c>
      <c r="C547" s="3" t="n">
        <v>5</v>
      </c>
      <c r="D547" s="3" t="inlineStr">
        <is>
          <t>Isosource Energy 500 ml</t>
        </is>
      </c>
      <c r="E547" s="5" t="inlineStr">
        <is>
          <t>NON_COMPLIANT</t>
        </is>
      </c>
      <c r="F547" s="3" t="n">
        <v>0.5</v>
      </c>
      <c r="G547" s="3" t="n">
        <v>1</v>
      </c>
      <c r="H547" s="3" t="n">
        <v>1</v>
      </c>
      <c r="I547" s="3" t="n">
        <v>0</v>
      </c>
      <c r="J547" s="3" t="inlineStr">
        <is>
          <t>formulation: liquid vs syringe</t>
        </is>
      </c>
      <c r="K547" s="3" t="inlineStr"/>
      <c r="L547" s="3" t="inlineStr">
        <is>
          <t>FAIL formulation: 'liquid' != 'syringe'</t>
        </is>
      </c>
    </row>
    <row r="548">
      <c r="A548" t="inlineStr">
        <is>
          <t>1.2.59</t>
        </is>
      </c>
      <c r="B548" t="inlineStr">
        <is>
          <t>Vienreizlietojamie nitrila cimdi bez pūdera. Izmērs S, M, L, XL, XXL. 100 gab iepakojumā</t>
        </is>
      </c>
      <c r="E548" s="2" t="inlineStr">
        <is>
          <t>NO MATCHES</t>
        </is>
      </c>
    </row>
    <row r="549">
      <c r="A549" s="3" t="inlineStr">
        <is>
          <t>1.2.60</t>
        </is>
      </c>
      <c r="B549" s="3" t="inlineStr">
        <is>
          <t>Pārsējs, sterils.
3 slāņi:
1) nelīpošs brūces kontaktslānis; 
2) mīksts, augsti absorbējošs hidrocelulārais centrālais slānis; 
3) ūdensdrošs, pretmik</t>
        </is>
      </c>
      <c r="C549" s="3" t="n">
        <v>1</v>
      </c>
      <c r="D549" s="3" t="inlineStr">
        <is>
          <t>Isosource Standard 500 ml</t>
        </is>
      </c>
      <c r="E549" s="7" t="inlineStr">
        <is>
          <t>UNKNOWN</t>
        </is>
      </c>
      <c r="F549" s="3" t="n">
        <v>0</v>
      </c>
      <c r="G549" s="3" t="n">
        <v>0</v>
      </c>
      <c r="H549" s="3" t="n">
        <v>0</v>
      </c>
      <c r="I549" s="3" t="n">
        <v>1</v>
      </c>
      <c r="J549" s="3" t="inlineStr"/>
      <c r="K549" s="3" t="inlineStr">
        <is>
          <t>sterile</t>
        </is>
      </c>
      <c r="L549" s="3" t="inlineStr">
        <is>
          <t>UNKNOWN sterile: Cannot determine 'sterile' for this product</t>
        </is>
      </c>
    </row>
    <row r="550">
      <c r="A550" s="3" t="inlineStr">
        <is>
          <t>1.2.60</t>
        </is>
      </c>
      <c r="B550" s="3" t="inlineStr">
        <is>
          <t>Pārsējs, sterils.
3 slāņi:
1) nelīpošs brūces kontaktslānis; 
2) mīksts, augsti absorbējošs hidrocelulārais centrālais slānis; 
3) ūdensdrošs, pretmik</t>
        </is>
      </c>
      <c r="C550" s="3" t="n">
        <v>2</v>
      </c>
      <c r="D550" s="3" t="inlineStr">
        <is>
          <t>Isosource Standard 1000 ml</t>
        </is>
      </c>
      <c r="E550" s="7" t="inlineStr">
        <is>
          <t>UNKNOWN</t>
        </is>
      </c>
      <c r="F550" s="3" t="n">
        <v>0</v>
      </c>
      <c r="G550" s="3" t="n">
        <v>0</v>
      </c>
      <c r="H550" s="3" t="n">
        <v>0</v>
      </c>
      <c r="I550" s="3" t="n">
        <v>1</v>
      </c>
      <c r="J550" s="3" t="inlineStr"/>
      <c r="K550" s="3" t="inlineStr">
        <is>
          <t>sterile</t>
        </is>
      </c>
      <c r="L550" s="3" t="inlineStr">
        <is>
          <t>UNKNOWN sterile: Cannot determine 'sterile' for this product</t>
        </is>
      </c>
    </row>
    <row r="551">
      <c r="A551" s="3" t="inlineStr">
        <is>
          <t>1.2.60</t>
        </is>
      </c>
      <c r="B551" s="3" t="inlineStr">
        <is>
          <t>Pārsējs, sterils.
3 slāņi:
1) nelīpošs brūces kontaktslānis; 
2) mīksts, augsti absorbējošs hidrocelulārais centrālais slānis; 
3) ūdensdrošs, pretmik</t>
        </is>
      </c>
      <c r="C551" s="3" t="n">
        <v>3</v>
      </c>
      <c r="D551" s="3" t="inlineStr">
        <is>
          <t>Isosource Standard Fibre 500 ml</t>
        </is>
      </c>
      <c r="E551" s="7" t="inlineStr">
        <is>
          <t>UNKNOWN</t>
        </is>
      </c>
      <c r="F551" s="3" t="n">
        <v>0</v>
      </c>
      <c r="G551" s="3" t="n">
        <v>0</v>
      </c>
      <c r="H551" s="3" t="n">
        <v>0</v>
      </c>
      <c r="I551" s="3" t="n">
        <v>1</v>
      </c>
      <c r="J551" s="3" t="inlineStr"/>
      <c r="K551" s="3" t="inlineStr">
        <is>
          <t>sterile</t>
        </is>
      </c>
      <c r="L551" s="3" t="inlineStr">
        <is>
          <t>UNKNOWN sterile: Cannot determine 'sterile' for this product</t>
        </is>
      </c>
    </row>
    <row r="552">
      <c r="A552" s="3" t="inlineStr">
        <is>
          <t>1.2.60</t>
        </is>
      </c>
      <c r="B552" s="3" t="inlineStr">
        <is>
          <t>Pārsējs, sterils.
3 slāņi:
1) nelīpošs brūces kontaktslānis; 
2) mīksts, augsti absorbējošs hidrocelulārais centrālais slānis; 
3) ūdensdrošs, pretmik</t>
        </is>
      </c>
      <c r="C552" s="3" t="n">
        <v>4</v>
      </c>
      <c r="D552" s="3" t="inlineStr">
        <is>
          <t>Isosource Standard Fibre 1000 ml</t>
        </is>
      </c>
      <c r="E552" s="7" t="inlineStr">
        <is>
          <t>UNKNOWN</t>
        </is>
      </c>
      <c r="F552" s="3" t="n">
        <v>0</v>
      </c>
      <c r="G552" s="3" t="n">
        <v>0</v>
      </c>
      <c r="H552" s="3" t="n">
        <v>0</v>
      </c>
      <c r="I552" s="3" t="n">
        <v>1</v>
      </c>
      <c r="J552" s="3" t="inlineStr"/>
      <c r="K552" s="3" t="inlineStr">
        <is>
          <t>sterile</t>
        </is>
      </c>
      <c r="L552" s="3" t="inlineStr">
        <is>
          <t>UNKNOWN sterile: Cannot determine 'sterile' for this product</t>
        </is>
      </c>
    </row>
    <row r="553">
      <c r="A553" s="3" t="inlineStr">
        <is>
          <t>1.2.60</t>
        </is>
      </c>
      <c r="B553" s="3" t="inlineStr">
        <is>
          <t>Pārsējs, sterils.
3 slāņi:
1) nelīpošs brūces kontaktslānis; 
2) mīksts, augsti absorbējošs hidrocelulārais centrālais slānis; 
3) ūdensdrošs, pretmik</t>
        </is>
      </c>
      <c r="C553" s="3" t="n">
        <v>5</v>
      </c>
      <c r="D553" s="3" t="inlineStr">
        <is>
          <t>Isosource Energy 500 ml</t>
        </is>
      </c>
      <c r="E553" s="7" t="inlineStr">
        <is>
          <t>UNKNOWN</t>
        </is>
      </c>
      <c r="F553" s="3" t="n">
        <v>0</v>
      </c>
      <c r="G553" s="3" t="n">
        <v>0</v>
      </c>
      <c r="H553" s="3" t="n">
        <v>0</v>
      </c>
      <c r="I553" s="3" t="n">
        <v>1</v>
      </c>
      <c r="J553" s="3" t="inlineStr"/>
      <c r="K553" s="3" t="inlineStr">
        <is>
          <t>sterile</t>
        </is>
      </c>
      <c r="L553" s="3" t="inlineStr">
        <is>
          <t>UNKNOWN sterile: Cannot determine 'sterile' for this product</t>
        </is>
      </c>
    </row>
    <row r="554">
      <c r="A554" s="3" t="inlineStr">
        <is>
          <t>1.2.61</t>
        </is>
      </c>
      <c r="B554" s="3" t="inlineStr">
        <is>
          <t>Pārsējs drenām un katetriem, sterils
Pārsējs iegriezums līdz viduspunktam, O - veida atvere drenai.
(neausts; īpašības: hidrofobs, pārklāts ar hipoale</t>
        </is>
      </c>
      <c r="C554" s="3" t="n">
        <v>1</v>
      </c>
      <c r="D554" s="3" t="inlineStr">
        <is>
          <t>Isosource Standard 500 ml</t>
        </is>
      </c>
      <c r="E554" s="7" t="inlineStr">
        <is>
          <t>UNKNOWN</t>
        </is>
      </c>
      <c r="F554" s="3" t="n">
        <v>0</v>
      </c>
      <c r="G554" s="3" t="n">
        <v>0</v>
      </c>
      <c r="H554" s="3" t="n">
        <v>0</v>
      </c>
      <c r="I554" s="3" t="n">
        <v>2</v>
      </c>
      <c r="J554" s="3" t="inlineStr"/>
      <c r="K554" s="3" t="inlineStr">
        <is>
          <t>sterile; hypoallergenic</t>
        </is>
      </c>
      <c r="L554" s="3" t="inlineStr">
        <is>
          <t>UNKNOWN sterile: Cannot determine 'sterile' for this product; UNKNOWN hypoallergenic: Cannot determine 'hypoallergenic' for this product</t>
        </is>
      </c>
    </row>
    <row r="555">
      <c r="A555" s="3" t="inlineStr">
        <is>
          <t>1.2.61</t>
        </is>
      </c>
      <c r="B555" s="3" t="inlineStr">
        <is>
          <t>Pārsējs drenām un katetriem, sterils
Pārsējs iegriezums līdz viduspunktam, O - veida atvere drenai.
(neausts; īpašības: hidrofobs, pārklāts ar hipoale</t>
        </is>
      </c>
      <c r="C555" s="3" t="n">
        <v>2</v>
      </c>
      <c r="D555" s="3" t="inlineStr">
        <is>
          <t>Isosource Standard 1000 ml</t>
        </is>
      </c>
      <c r="E555" s="7" t="inlineStr">
        <is>
          <t>UNKNOWN</t>
        </is>
      </c>
      <c r="F555" s="3" t="n">
        <v>0</v>
      </c>
      <c r="G555" s="3" t="n">
        <v>0</v>
      </c>
      <c r="H555" s="3" t="n">
        <v>0</v>
      </c>
      <c r="I555" s="3" t="n">
        <v>2</v>
      </c>
      <c r="J555" s="3" t="inlineStr"/>
      <c r="K555" s="3" t="inlineStr">
        <is>
          <t>sterile; hypoallergenic</t>
        </is>
      </c>
      <c r="L555" s="3" t="inlineStr">
        <is>
          <t>UNKNOWN sterile: Cannot determine 'sterile' for this product; UNKNOWN hypoallergenic: Cannot determine 'hypoallergenic' for this product</t>
        </is>
      </c>
    </row>
    <row r="556">
      <c r="A556" s="3" t="inlineStr">
        <is>
          <t>1.2.61</t>
        </is>
      </c>
      <c r="B556" s="3" t="inlineStr">
        <is>
          <t>Pārsējs drenām un katetriem, sterils
Pārsējs iegriezums līdz viduspunktam, O - veida atvere drenai.
(neausts; īpašības: hidrofobs, pārklāts ar hipoale</t>
        </is>
      </c>
      <c r="C556" s="3" t="n">
        <v>3</v>
      </c>
      <c r="D556" s="3" t="inlineStr">
        <is>
          <t>Isosource Standard Fibre 500 ml</t>
        </is>
      </c>
      <c r="E556" s="7" t="inlineStr">
        <is>
          <t>UNKNOWN</t>
        </is>
      </c>
      <c r="F556" s="3" t="n">
        <v>0</v>
      </c>
      <c r="G556" s="3" t="n">
        <v>0</v>
      </c>
      <c r="H556" s="3" t="n">
        <v>0</v>
      </c>
      <c r="I556" s="3" t="n">
        <v>2</v>
      </c>
      <c r="J556" s="3" t="inlineStr"/>
      <c r="K556" s="3" t="inlineStr">
        <is>
          <t>sterile; hypoallergenic</t>
        </is>
      </c>
      <c r="L556" s="3" t="inlineStr">
        <is>
          <t>UNKNOWN sterile: Cannot determine 'sterile' for this product; UNKNOWN hypoallergenic: Cannot determine 'hypoallergenic' for this product</t>
        </is>
      </c>
    </row>
    <row r="557">
      <c r="A557" s="3" t="inlineStr">
        <is>
          <t>1.2.61</t>
        </is>
      </c>
      <c r="B557" s="3" t="inlineStr">
        <is>
          <t>Pārsējs drenām un katetriem, sterils
Pārsējs iegriezums līdz viduspunktam, O - veida atvere drenai.
(neausts; īpašības: hidrofobs, pārklāts ar hipoale</t>
        </is>
      </c>
      <c r="C557" s="3" t="n">
        <v>4</v>
      </c>
      <c r="D557" s="3" t="inlineStr">
        <is>
          <t>Isosource Standard Fibre 1000 ml</t>
        </is>
      </c>
      <c r="E557" s="7" t="inlineStr">
        <is>
          <t>UNKNOWN</t>
        </is>
      </c>
      <c r="F557" s="3" t="n">
        <v>0</v>
      </c>
      <c r="G557" s="3" t="n">
        <v>0</v>
      </c>
      <c r="H557" s="3" t="n">
        <v>0</v>
      </c>
      <c r="I557" s="3" t="n">
        <v>2</v>
      </c>
      <c r="J557" s="3" t="inlineStr"/>
      <c r="K557" s="3" t="inlineStr">
        <is>
          <t>sterile; hypoallergenic</t>
        </is>
      </c>
      <c r="L557" s="3" t="inlineStr">
        <is>
          <t>UNKNOWN sterile: Cannot determine 'sterile' for this product; UNKNOWN hypoallergenic: Cannot determine 'hypoallergenic' for this product</t>
        </is>
      </c>
    </row>
    <row r="558">
      <c r="A558" s="3" t="inlineStr">
        <is>
          <t>1.2.61</t>
        </is>
      </c>
      <c r="B558" s="3" t="inlineStr">
        <is>
          <t>Pārsējs drenām un katetriem, sterils
Pārsējs iegriezums līdz viduspunktam, O - veida atvere drenai.
(neausts; īpašības: hidrofobs, pārklāts ar hipoale</t>
        </is>
      </c>
      <c r="C558" s="3" t="n">
        <v>5</v>
      </c>
      <c r="D558" s="3" t="inlineStr">
        <is>
          <t>Isosource Energy 500 ml</t>
        </is>
      </c>
      <c r="E558" s="7" t="inlineStr">
        <is>
          <t>UNKNOWN</t>
        </is>
      </c>
      <c r="F558" s="3" t="n">
        <v>0</v>
      </c>
      <c r="G558" s="3" t="n">
        <v>0</v>
      </c>
      <c r="H558" s="3" t="n">
        <v>0</v>
      </c>
      <c r="I558" s="3" t="n">
        <v>2</v>
      </c>
      <c r="J558" s="3" t="inlineStr"/>
      <c r="K558" s="3" t="inlineStr">
        <is>
          <t>sterile; hypoallergenic</t>
        </is>
      </c>
      <c r="L558" s="3" t="inlineStr">
        <is>
          <t>UNKNOWN sterile: Cannot determine 'sterile' for this product; UNKNOWN hypoallergenic: Cannot determine 'hypoallergenic' for this product</t>
        </is>
      </c>
    </row>
    <row r="559">
      <c r="A559" s="3" t="inlineStr">
        <is>
          <t>1.2.62</t>
        </is>
      </c>
      <c r="B559" s="3" t="inlineStr">
        <is>
          <t>Šālīte (nieres formas, plastmasas, autoklavējama). Tilpums - 500ml (+/-20 ml)</t>
        </is>
      </c>
      <c r="C559" s="3" t="n">
        <v>1</v>
      </c>
      <c r="D559" s="3" t="inlineStr">
        <is>
          <t>Isosource Standard 500 ml</t>
        </is>
      </c>
      <c r="E559" s="6" t="inlineStr">
        <is>
          <t>COMPLIANT</t>
        </is>
      </c>
      <c r="F559" s="3" t="n">
        <v>1</v>
      </c>
      <c r="G559" s="3" t="n">
        <v>1</v>
      </c>
      <c r="H559" s="3" t="n">
        <v>0</v>
      </c>
      <c r="I559" s="3" t="n">
        <v>0</v>
      </c>
      <c r="J559" s="3" t="inlineStr"/>
      <c r="K559" s="3" t="inlineStr"/>
      <c r="L559" s="3" t="inlineStr">
        <is>
          <t>All checked criteria passed</t>
        </is>
      </c>
    </row>
    <row r="560">
      <c r="A560" s="3" t="inlineStr">
        <is>
          <t>1.2.62</t>
        </is>
      </c>
      <c r="B560" s="3" t="inlineStr">
        <is>
          <t>Šālīte (nieres formas, plastmasas, autoklavējama). Tilpums - 500ml (+/-20 ml)</t>
        </is>
      </c>
      <c r="C560" s="3" t="n">
        <v>2</v>
      </c>
      <c r="D560" s="3" t="inlineStr">
        <is>
          <t>Isosource Standard Fibre 500 ml</t>
        </is>
      </c>
      <c r="E560" s="6" t="inlineStr">
        <is>
          <t>COMPLIANT</t>
        </is>
      </c>
      <c r="F560" s="3" t="n">
        <v>1</v>
      </c>
      <c r="G560" s="3" t="n">
        <v>1</v>
      </c>
      <c r="H560" s="3" t="n">
        <v>0</v>
      </c>
      <c r="I560" s="3" t="n">
        <v>0</v>
      </c>
      <c r="J560" s="3" t="inlineStr"/>
      <c r="K560" s="3" t="inlineStr"/>
      <c r="L560" s="3" t="inlineStr">
        <is>
          <t>All checked criteria passed</t>
        </is>
      </c>
    </row>
    <row r="561">
      <c r="A561" s="3" t="inlineStr">
        <is>
          <t>1.2.62</t>
        </is>
      </c>
      <c r="B561" s="3" t="inlineStr">
        <is>
          <t>Šālīte (nieres formas, plastmasas, autoklavējama). Tilpums - 500ml (+/-20 ml)</t>
        </is>
      </c>
      <c r="C561" s="3" t="n">
        <v>3</v>
      </c>
      <c r="D561" s="3" t="inlineStr">
        <is>
          <t>Isosource Energy 500 ml</t>
        </is>
      </c>
      <c r="E561" s="6" t="inlineStr">
        <is>
          <t>COMPLIANT</t>
        </is>
      </c>
      <c r="F561" s="3" t="n">
        <v>1</v>
      </c>
      <c r="G561" s="3" t="n">
        <v>1</v>
      </c>
      <c r="H561" s="3" t="n">
        <v>0</v>
      </c>
      <c r="I561" s="3" t="n">
        <v>0</v>
      </c>
      <c r="J561" s="3" t="inlineStr"/>
      <c r="K561" s="3" t="inlineStr"/>
      <c r="L561" s="3" t="inlineStr">
        <is>
          <t>All checked criteria passed</t>
        </is>
      </c>
    </row>
    <row r="562">
      <c r="A562" s="3" t="inlineStr">
        <is>
          <t>1.2.62</t>
        </is>
      </c>
      <c r="B562" s="3" t="inlineStr">
        <is>
          <t>Šālīte (nieres formas, plastmasas, autoklavējama). Tilpums - 500ml (+/-20 ml)</t>
        </is>
      </c>
      <c r="C562" s="3" t="n">
        <v>4</v>
      </c>
      <c r="D562" s="3" t="inlineStr">
        <is>
          <t>Isosource Energy Fibre 500 ml</t>
        </is>
      </c>
      <c r="E562" s="6" t="inlineStr">
        <is>
          <t>COMPLIANT</t>
        </is>
      </c>
      <c r="F562" s="3" t="n">
        <v>1</v>
      </c>
      <c r="G562" s="3" t="n">
        <v>1</v>
      </c>
      <c r="H562" s="3" t="n">
        <v>0</v>
      </c>
      <c r="I562" s="3" t="n">
        <v>0</v>
      </c>
      <c r="J562" s="3" t="inlineStr"/>
      <c r="K562" s="3" t="inlineStr"/>
      <c r="L562" s="3" t="inlineStr">
        <is>
          <t>All checked criteria passed</t>
        </is>
      </c>
    </row>
    <row r="563">
      <c r="A563" s="3" t="inlineStr">
        <is>
          <t>1.2.62</t>
        </is>
      </c>
      <c r="B563" s="3" t="inlineStr">
        <is>
          <t>Šālīte (nieres formas, plastmasas, autoklavējama). Tilpums - 500ml (+/-20 ml)</t>
        </is>
      </c>
      <c r="C563" s="3" t="n">
        <v>5</v>
      </c>
      <c r="D563" s="3" t="inlineStr">
        <is>
          <t>Isosource 2.0 Protein Fibre 500 ml</t>
        </is>
      </c>
      <c r="E563" s="6" t="inlineStr">
        <is>
          <t>COMPLIANT</t>
        </is>
      </c>
      <c r="F563" s="3" t="n">
        <v>1</v>
      </c>
      <c r="G563" s="3" t="n">
        <v>1</v>
      </c>
      <c r="H563" s="3" t="n">
        <v>0</v>
      </c>
      <c r="I563" s="3" t="n">
        <v>0</v>
      </c>
      <c r="J563" s="3" t="inlineStr"/>
      <c r="K563" s="3" t="inlineStr"/>
      <c r="L563" s="3" t="inlineStr">
        <is>
          <t>All checked criteria passed</t>
        </is>
      </c>
    </row>
    <row r="564">
      <c r="A564" s="3" t="inlineStr">
        <is>
          <t>1.2.63</t>
        </is>
      </c>
      <c r="B564" s="3" t="inlineStr">
        <is>
          <t>Aqua ad iniectabile
1) tilpums: 20 ml,
2) ATĶ: V07AB</t>
        </is>
      </c>
      <c r="C564" s="3" t="n">
        <v>1</v>
      </c>
      <c r="D564" s="3" t="inlineStr">
        <is>
          <t>Resource Junior powder 400g</t>
        </is>
      </c>
      <c r="E564" s="7" t="inlineStr">
        <is>
          <t>UNKNOWN</t>
        </is>
      </c>
      <c r="F564" s="3" t="n">
        <v>0</v>
      </c>
      <c r="G564" s="3" t="n">
        <v>0</v>
      </c>
      <c r="H564" s="3" t="n">
        <v>0</v>
      </c>
      <c r="I564" s="3" t="n">
        <v>1</v>
      </c>
      <c r="J564" s="3" t="inlineStr"/>
      <c r="K564" s="3" t="inlineStr">
        <is>
          <t>volume</t>
        </is>
      </c>
      <c r="L564" s="3" t="inlineStr">
        <is>
          <t>UNKNOWN volume: Not comparable: product in g, requirement in ml</t>
        </is>
      </c>
    </row>
    <row r="565">
      <c r="A565" s="3" t="inlineStr">
        <is>
          <t>1.2.63</t>
        </is>
      </c>
      <c r="B565" s="3" t="inlineStr">
        <is>
          <t>Aqua ad iniectabile
1) tilpums: 20 ml,
2) ATĶ: V07AB</t>
        </is>
      </c>
      <c r="C565" s="3" t="n">
        <v>2</v>
      </c>
      <c r="D565" s="3" t="inlineStr">
        <is>
          <t>Althera HMO powder 400g</t>
        </is>
      </c>
      <c r="E565" s="7" t="inlineStr">
        <is>
          <t>UNKNOWN</t>
        </is>
      </c>
      <c r="F565" s="3" t="n">
        <v>0</v>
      </c>
      <c r="G565" s="3" t="n">
        <v>0</v>
      </c>
      <c r="H565" s="3" t="n">
        <v>0</v>
      </c>
      <c r="I565" s="3" t="n">
        <v>1</v>
      </c>
      <c r="J565" s="3" t="inlineStr"/>
      <c r="K565" s="3" t="inlineStr">
        <is>
          <t>volume</t>
        </is>
      </c>
      <c r="L565" s="3" t="inlineStr">
        <is>
          <t>UNKNOWN volume: Not comparable: product in g, requirement in ml</t>
        </is>
      </c>
    </row>
    <row r="566">
      <c r="A566" s="3" t="inlineStr">
        <is>
          <t>1.2.63</t>
        </is>
      </c>
      <c r="B566" s="3" t="inlineStr">
        <is>
          <t>Aqua ad iniectabile
1) tilpums: 20 ml,
2) ATĶ: V07AB</t>
        </is>
      </c>
      <c r="C566" s="3" t="n">
        <v>3</v>
      </c>
      <c r="D566" s="3" t="inlineStr">
        <is>
          <t>Alfamino HMO powder 400g</t>
        </is>
      </c>
      <c r="E566" s="7" t="inlineStr">
        <is>
          <t>UNKNOWN</t>
        </is>
      </c>
      <c r="F566" s="3" t="n">
        <v>0</v>
      </c>
      <c r="G566" s="3" t="n">
        <v>0</v>
      </c>
      <c r="H566" s="3" t="n">
        <v>0</v>
      </c>
      <c r="I566" s="3" t="n">
        <v>1</v>
      </c>
      <c r="J566" s="3" t="inlineStr"/>
      <c r="K566" s="3" t="inlineStr">
        <is>
          <t>volume</t>
        </is>
      </c>
      <c r="L566" s="3" t="inlineStr">
        <is>
          <t>UNKNOWN volume: Not comparable: product in g, requirement in ml</t>
        </is>
      </c>
    </row>
    <row r="567">
      <c r="A567" s="3" t="inlineStr">
        <is>
          <t>1.2.63</t>
        </is>
      </c>
      <c r="B567" s="3" t="inlineStr">
        <is>
          <t>Aqua ad iniectabile
1) tilpums: 20 ml,
2) ATĶ: V07AB</t>
        </is>
      </c>
      <c r="C567" s="3" t="n">
        <v>4</v>
      </c>
      <c r="D567" s="3" t="inlineStr">
        <is>
          <t>Alfamino Junior HMO powder 400g</t>
        </is>
      </c>
      <c r="E567" s="7" t="inlineStr">
        <is>
          <t>UNKNOWN</t>
        </is>
      </c>
      <c r="F567" s="3" t="n">
        <v>0</v>
      </c>
      <c r="G567" s="3" t="n">
        <v>0</v>
      </c>
      <c r="H567" s="3" t="n">
        <v>0</v>
      </c>
      <c r="I567" s="3" t="n">
        <v>1</v>
      </c>
      <c r="J567" s="3" t="inlineStr"/>
      <c r="K567" s="3" t="inlineStr">
        <is>
          <t>volume</t>
        </is>
      </c>
      <c r="L567" s="3" t="inlineStr">
        <is>
          <t>UNKNOWN volume: Not comparable: product in g, requirement in ml</t>
        </is>
      </c>
    </row>
    <row r="568">
      <c r="A568" s="3" t="inlineStr">
        <is>
          <t>1.2.63</t>
        </is>
      </c>
      <c r="B568" s="3" t="inlineStr">
        <is>
          <t>Aqua ad iniectabile
1) tilpums: 20 ml,
2) ATĶ: V07AB</t>
        </is>
      </c>
      <c r="C568" s="3" t="n">
        <v>5</v>
      </c>
      <c r="D568" s="3" t="inlineStr">
        <is>
          <t>Alfaré HMO powder 400g</t>
        </is>
      </c>
      <c r="E568" s="7" t="inlineStr">
        <is>
          <t>UNKNOWN</t>
        </is>
      </c>
      <c r="F568" s="3" t="n">
        <v>0</v>
      </c>
      <c r="G568" s="3" t="n">
        <v>0</v>
      </c>
      <c r="H568" s="3" t="n">
        <v>0</v>
      </c>
      <c r="I568" s="3" t="n">
        <v>1</v>
      </c>
      <c r="J568" s="3" t="inlineStr"/>
      <c r="K568" s="3" t="inlineStr">
        <is>
          <t>volume</t>
        </is>
      </c>
      <c r="L568" s="3" t="inlineStr">
        <is>
          <t>UNKNOWN volume: Not comparable: product in g, requirement in ml</t>
        </is>
      </c>
    </row>
    <row r="569">
      <c r="A569" s="3" t="inlineStr">
        <is>
          <t>2.1</t>
        </is>
      </c>
      <c r="B569" s="3" t="inlineStr">
        <is>
          <t>Pulveris ēdiena un džeriena iebiezināšanai: Īpašiem medicīniskiem nolūkiem paredzēta pārtika lietošanai disfāgijas gadījumā. Pulveris,  pārtikas un šķ</t>
        </is>
      </c>
      <c r="C569" s="3" t="n">
        <v>1</v>
      </c>
      <c r="D569" s="3" t="inlineStr">
        <is>
          <t>Alfamino HMO powder 400g</t>
        </is>
      </c>
      <c r="E569" s="6" t="inlineStr">
        <is>
          <t>COMPLIANT</t>
        </is>
      </c>
      <c r="F569" s="3" t="n">
        <v>1</v>
      </c>
      <c r="G569" s="3" t="n">
        <v>3</v>
      </c>
      <c r="H569" s="3" t="n">
        <v>0</v>
      </c>
      <c r="I569" s="3" t="n">
        <v>0</v>
      </c>
      <c r="J569" s="3" t="inlineStr"/>
      <c r="K569" s="3" t="inlineStr"/>
      <c r="L569" s="3" t="inlineStr">
        <is>
          <t>All checked criteria passed</t>
        </is>
      </c>
    </row>
    <row r="570">
      <c r="A570" s="3" t="inlineStr">
        <is>
          <t>2.1</t>
        </is>
      </c>
      <c r="B570" s="3" t="inlineStr">
        <is>
          <t>Pulveris ēdiena un džeriena iebiezināšanai: Īpašiem medicīniskiem nolūkiem paredzēta pārtika lietošanai disfāgijas gadījumā. Pulveris,  pārtikas un šķ</t>
        </is>
      </c>
      <c r="C570" s="3" t="n">
        <v>2</v>
      </c>
      <c r="D570" s="3" t="inlineStr">
        <is>
          <t>Alfamino Junior HMO powder 400g</t>
        </is>
      </c>
      <c r="E570" s="6" t="inlineStr">
        <is>
          <t>COMPLIANT</t>
        </is>
      </c>
      <c r="F570" s="3" t="n">
        <v>1</v>
      </c>
      <c r="G570" s="3" t="n">
        <v>3</v>
      </c>
      <c r="H570" s="3" t="n">
        <v>0</v>
      </c>
      <c r="I570" s="3" t="n">
        <v>0</v>
      </c>
      <c r="J570" s="3" t="inlineStr"/>
      <c r="K570" s="3" t="inlineStr"/>
      <c r="L570" s="3" t="inlineStr">
        <is>
          <t>All checked criteria passed</t>
        </is>
      </c>
    </row>
    <row r="571">
      <c r="A571" s="3" t="inlineStr">
        <is>
          <t>2.1</t>
        </is>
      </c>
      <c r="B571" s="3" t="inlineStr">
        <is>
          <t>Pulveris ēdiena un džeriena iebiezināšanai: Īpašiem medicīniskiem nolūkiem paredzēta pārtika lietošanai disfāgijas gadījumā. Pulveris,  pārtikas un šķ</t>
        </is>
      </c>
      <c r="C571" s="3" t="n">
        <v>3</v>
      </c>
      <c r="D571" s="3" t="inlineStr">
        <is>
          <t>Alfaré HMO powder 400g</t>
        </is>
      </c>
      <c r="E571" s="6" t="inlineStr">
        <is>
          <t>COMPLIANT</t>
        </is>
      </c>
      <c r="F571" s="3" t="n">
        <v>1</v>
      </c>
      <c r="G571" s="3" t="n">
        <v>3</v>
      </c>
      <c r="H571" s="3" t="n">
        <v>0</v>
      </c>
      <c r="I571" s="3" t="n">
        <v>0</v>
      </c>
      <c r="J571" s="3" t="inlineStr"/>
      <c r="K571" s="3" t="inlineStr"/>
      <c r="L571" s="3" t="inlineStr">
        <is>
          <t>All checked criteria passed</t>
        </is>
      </c>
    </row>
    <row r="572">
      <c r="A572" s="3" t="inlineStr">
        <is>
          <t>2.1</t>
        </is>
      </c>
      <c r="B572" s="3" t="inlineStr">
        <is>
          <t>Pulveris ēdiena un džeriena iebiezināšanai: Īpašiem medicīniskiem nolūkiem paredzēta pārtika lietošanai disfāgijas gadījumā. Pulveris,  pārtikas un šķ</t>
        </is>
      </c>
      <c r="C572" s="3" t="n">
        <v>4</v>
      </c>
      <c r="D572" s="3" t="inlineStr">
        <is>
          <t>Resource Junior powder 400g</t>
        </is>
      </c>
      <c r="E572" s="7" t="inlineStr">
        <is>
          <t>UNKNOWN</t>
        </is>
      </c>
      <c r="F572" s="3" t="n">
        <v>0.667</v>
      </c>
      <c r="G572" s="3" t="n">
        <v>2</v>
      </c>
      <c r="H572" s="3" t="n">
        <v>0</v>
      </c>
      <c r="I572" s="3" t="n">
        <v>1</v>
      </c>
      <c r="J572" s="3" t="inlineStr"/>
      <c r="K572" s="3" t="inlineStr">
        <is>
          <t>lactose_free</t>
        </is>
      </c>
      <c r="L572" s="3" t="inlineStr">
        <is>
          <t>UNKNOWN lactose_free: Cannot determine 'lactose_free' for this product</t>
        </is>
      </c>
    </row>
    <row r="573">
      <c r="A573" s="3" t="inlineStr">
        <is>
          <t>2.1</t>
        </is>
      </c>
      <c r="B573" s="3" t="inlineStr">
        <is>
          <t>Pulveris ēdiena un džeriena iebiezināšanai: Īpašiem medicīniskiem nolūkiem paredzēta pārtika lietošanai disfāgijas gadījumā. Pulveris,  pārtikas un šķ</t>
        </is>
      </c>
      <c r="C573" s="3" t="n">
        <v>5</v>
      </c>
      <c r="D573" s="3" t="inlineStr">
        <is>
          <t>Resource Glutamin 20x5g</t>
        </is>
      </c>
      <c r="E573" s="7" t="inlineStr">
        <is>
          <t>UNKNOWN</t>
        </is>
      </c>
      <c r="F573" s="3" t="n">
        <v>0.667</v>
      </c>
      <c r="G573" s="3" t="n">
        <v>2</v>
      </c>
      <c r="H573" s="3" t="n">
        <v>0</v>
      </c>
      <c r="I573" s="3" t="n">
        <v>1</v>
      </c>
      <c r="J573" s="3" t="inlineStr"/>
      <c r="K573" s="3" t="inlineStr">
        <is>
          <t>lactose_free</t>
        </is>
      </c>
      <c r="L573" s="3" t="inlineStr">
        <is>
          <t>UNKNOWN lactose_free: Cannot determine 'lactose_free' for this product</t>
        </is>
      </c>
    </row>
    <row r="574">
      <c r="A574" s="3" t="inlineStr">
        <is>
          <t>2.2</t>
        </is>
      </c>
      <c r="B574" s="3" t="inlineStr">
        <is>
          <t xml:space="preserve">Īpašiem medicīniskiem nolūkiem paredzēta pārtika hipoproteinēmijas gadījumā. Satur ne mazāk kā  87 g olbaltumvielu/100 g produkta. Pulveris lietojams </t>
        </is>
      </c>
      <c r="C574" s="3" t="n">
        <v>1</v>
      </c>
      <c r="D574" s="3" t="inlineStr">
        <is>
          <t>Resource Junior powder 400g</t>
        </is>
      </c>
      <c r="E574" s="6" t="inlineStr">
        <is>
          <t>COMPLIANT</t>
        </is>
      </c>
      <c r="F574" s="3" t="n">
        <v>1</v>
      </c>
      <c r="G574" s="3" t="n">
        <v>1</v>
      </c>
      <c r="H574" s="3" t="n">
        <v>0</v>
      </c>
      <c r="I574" s="3" t="n">
        <v>0</v>
      </c>
      <c r="J574" s="3" t="inlineStr"/>
      <c r="K574" s="3" t="inlineStr"/>
      <c r="L574" s="3" t="inlineStr">
        <is>
          <t>All checked criteria passed</t>
        </is>
      </c>
    </row>
    <row r="575">
      <c r="A575" s="3" t="inlineStr">
        <is>
          <t>2.2</t>
        </is>
      </c>
      <c r="B575" s="3" t="inlineStr">
        <is>
          <t xml:space="preserve">Īpašiem medicīniskiem nolūkiem paredzēta pārtika hipoproteinēmijas gadījumā. Satur ne mazāk kā  87 g olbaltumvielu/100 g produkta. Pulveris lietojams </t>
        </is>
      </c>
      <c r="C575" s="3" t="n">
        <v>2</v>
      </c>
      <c r="D575" s="3" t="inlineStr">
        <is>
          <t>Althera HMO powder 400g</t>
        </is>
      </c>
      <c r="E575" s="6" t="inlineStr">
        <is>
          <t>COMPLIANT</t>
        </is>
      </c>
      <c r="F575" s="3" t="n">
        <v>1</v>
      </c>
      <c r="G575" s="3" t="n">
        <v>1</v>
      </c>
      <c r="H575" s="3" t="n">
        <v>0</v>
      </c>
      <c r="I575" s="3" t="n">
        <v>0</v>
      </c>
      <c r="J575" s="3" t="inlineStr"/>
      <c r="K575" s="3" t="inlineStr"/>
      <c r="L575" s="3" t="inlineStr">
        <is>
          <t>All checked criteria passed</t>
        </is>
      </c>
    </row>
    <row r="576">
      <c r="A576" s="3" t="inlineStr">
        <is>
          <t>2.2</t>
        </is>
      </c>
      <c r="B576" s="3" t="inlineStr">
        <is>
          <t xml:space="preserve">Īpašiem medicīniskiem nolūkiem paredzēta pārtika hipoproteinēmijas gadījumā. Satur ne mazāk kā  87 g olbaltumvielu/100 g produkta. Pulveris lietojams </t>
        </is>
      </c>
      <c r="C576" s="3" t="n">
        <v>3</v>
      </c>
      <c r="D576" s="3" t="inlineStr">
        <is>
          <t>Alfamino HMO powder 400g</t>
        </is>
      </c>
      <c r="E576" s="6" t="inlineStr">
        <is>
          <t>COMPLIANT</t>
        </is>
      </c>
      <c r="F576" s="3" t="n">
        <v>1</v>
      </c>
      <c r="G576" s="3" t="n">
        <v>1</v>
      </c>
      <c r="H576" s="3" t="n">
        <v>0</v>
      </c>
      <c r="I576" s="3" t="n">
        <v>0</v>
      </c>
      <c r="J576" s="3" t="inlineStr"/>
      <c r="K576" s="3" t="inlineStr"/>
      <c r="L576" s="3" t="inlineStr">
        <is>
          <t>All checked criteria passed</t>
        </is>
      </c>
    </row>
    <row r="577">
      <c r="A577" s="3" t="inlineStr">
        <is>
          <t>2.2</t>
        </is>
      </c>
      <c r="B577" s="3" t="inlineStr">
        <is>
          <t xml:space="preserve">Īpašiem medicīniskiem nolūkiem paredzēta pārtika hipoproteinēmijas gadījumā. Satur ne mazāk kā  87 g olbaltumvielu/100 g produkta. Pulveris lietojams </t>
        </is>
      </c>
      <c r="C577" s="3" t="n">
        <v>4</v>
      </c>
      <c r="D577" s="3" t="inlineStr">
        <is>
          <t>Alfamino Junior HMO powder 400g</t>
        </is>
      </c>
      <c r="E577" s="6" t="inlineStr">
        <is>
          <t>COMPLIANT</t>
        </is>
      </c>
      <c r="F577" s="3" t="n">
        <v>1</v>
      </c>
      <c r="G577" s="3" t="n">
        <v>1</v>
      </c>
      <c r="H577" s="3" t="n">
        <v>0</v>
      </c>
      <c r="I577" s="3" t="n">
        <v>0</v>
      </c>
      <c r="J577" s="3" t="inlineStr"/>
      <c r="K577" s="3" t="inlineStr"/>
      <c r="L577" s="3" t="inlineStr">
        <is>
          <t>All checked criteria passed</t>
        </is>
      </c>
    </row>
    <row r="578">
      <c r="A578" s="3" t="inlineStr">
        <is>
          <t>2.2</t>
        </is>
      </c>
      <c r="B578" s="3" t="inlineStr">
        <is>
          <t xml:space="preserve">Īpašiem medicīniskiem nolūkiem paredzēta pārtika hipoproteinēmijas gadījumā. Satur ne mazāk kā  87 g olbaltumvielu/100 g produkta. Pulveris lietojams </t>
        </is>
      </c>
      <c r="C578" s="3" t="n">
        <v>5</v>
      </c>
      <c r="D578" s="3" t="inlineStr">
        <is>
          <t>Alfaré HMO powder 400g</t>
        </is>
      </c>
      <c r="E578" s="6" t="inlineStr">
        <is>
          <t>COMPLIANT</t>
        </is>
      </c>
      <c r="F578" s="3" t="n">
        <v>1</v>
      </c>
      <c r="G578" s="3" t="n">
        <v>1</v>
      </c>
      <c r="H578" s="3" t="n">
        <v>0</v>
      </c>
      <c r="I578" s="3" t="n">
        <v>0</v>
      </c>
      <c r="J578" s="3" t="inlineStr"/>
      <c r="K578" s="3" t="inlineStr"/>
      <c r="L578" s="3" t="inlineStr">
        <is>
          <t>All checked criteria passed</t>
        </is>
      </c>
    </row>
    <row r="579">
      <c r="A579" s="3" t="inlineStr">
        <is>
          <t>2.3</t>
        </is>
      </c>
      <c r="B579" s="3" t="inlineStr">
        <is>
          <t xml:space="preserve">Īpašiem medicīniskiem nolūkiem paredzēta pārtika Krona slimības gadījumā. Satur ne mazāk kā 3.5g olbaltumvielu/100 g produkta. Pulveris. Produktu var </t>
        </is>
      </c>
      <c r="C579" s="3" t="n">
        <v>1</v>
      </c>
      <c r="D579" s="3" t="inlineStr">
        <is>
          <t>Isosource Energy 500 ml</t>
        </is>
      </c>
      <c r="E579" s="5" t="inlineStr">
        <is>
          <t>NON_COMPLIANT</t>
        </is>
      </c>
      <c r="F579" s="3" t="n">
        <v>0.667</v>
      </c>
      <c r="G579" s="3" t="n">
        <v>2</v>
      </c>
      <c r="H579" s="3" t="n">
        <v>1</v>
      </c>
      <c r="I579" s="3" t="n">
        <v>0</v>
      </c>
      <c r="J579" s="3" t="inlineStr">
        <is>
          <t>formulation: liquid vs powder</t>
        </is>
      </c>
      <c r="K579" s="3" t="inlineStr"/>
      <c r="L579" s="3" t="inlineStr">
        <is>
          <t>FAIL formulation: 'liquid' != 'powder'</t>
        </is>
      </c>
    </row>
    <row r="580">
      <c r="A580" s="3" t="inlineStr">
        <is>
          <t>2.3</t>
        </is>
      </c>
      <c r="B580" s="3" t="inlineStr">
        <is>
          <t xml:space="preserve">Īpašiem medicīniskiem nolūkiem paredzēta pārtika Krona slimības gadījumā. Satur ne mazāk kā 3.5g olbaltumvielu/100 g produkta. Pulveris. Produktu var </t>
        </is>
      </c>
      <c r="C580" s="3" t="n">
        <v>2</v>
      </c>
      <c r="D580" s="3" t="inlineStr">
        <is>
          <t>Modulen IBD powder 400g</t>
        </is>
      </c>
      <c r="E580" s="5" t="inlineStr">
        <is>
          <t>NON_COMPLIANT</t>
        </is>
      </c>
      <c r="F580" s="3" t="n">
        <v>0.667</v>
      </c>
      <c r="G580" s="3" t="n">
        <v>2</v>
      </c>
      <c r="H580" s="3" t="n">
        <v>1</v>
      </c>
      <c r="I580" s="3" t="n">
        <v>0</v>
      </c>
      <c r="J580" s="3" t="inlineStr">
        <is>
          <t>route: oral vs enteral</t>
        </is>
      </c>
      <c r="K580" s="3" t="inlineStr"/>
      <c r="L580" s="3" t="inlineStr">
        <is>
          <t>FAIL route: 'oral' != 'enteral'</t>
        </is>
      </c>
    </row>
    <row r="581">
      <c r="A581" s="3" t="inlineStr">
        <is>
          <t>2.3</t>
        </is>
      </c>
      <c r="B581" s="3" t="inlineStr">
        <is>
          <t xml:space="preserve">Īpašiem medicīniskiem nolūkiem paredzēta pārtika Krona slimības gadījumā. Satur ne mazāk kā 3.5g olbaltumvielu/100 g produkta. Pulveris. Produktu var </t>
        </is>
      </c>
      <c r="C581" s="3" t="n">
        <v>3</v>
      </c>
      <c r="D581" s="3" t="inlineStr">
        <is>
          <t>Isosource Standard 500 ml</t>
        </is>
      </c>
      <c r="E581" s="5" t="inlineStr">
        <is>
          <t>NON_COMPLIANT</t>
        </is>
      </c>
      <c r="F581" s="3" t="n">
        <v>0.333</v>
      </c>
      <c r="G581" s="3" t="n">
        <v>1</v>
      </c>
      <c r="H581" s="3" t="n">
        <v>2</v>
      </c>
      <c r="I581" s="3" t="n">
        <v>0</v>
      </c>
      <c r="J581" s="3" t="inlineStr">
        <is>
          <t>osmolarity: 234.0 mOsm/l vs = 290.0 mOsm/l; formulation: liquid vs powder</t>
        </is>
      </c>
      <c r="K581" s="3" t="inlineStr"/>
      <c r="L581" s="3" t="inlineStr">
        <is>
          <t>FAIL osmolarity: 234.0 does not satisfy = 290.0; FAIL formulation: 'liquid' != 'powder'</t>
        </is>
      </c>
    </row>
    <row r="582">
      <c r="A582" s="3" t="inlineStr">
        <is>
          <t>2.3</t>
        </is>
      </c>
      <c r="B582" s="3" t="inlineStr">
        <is>
          <t xml:space="preserve">Īpašiem medicīniskiem nolūkiem paredzēta pārtika Krona slimības gadījumā. Satur ne mazāk kā 3.5g olbaltumvielu/100 g produkta. Pulveris. Produktu var </t>
        </is>
      </c>
      <c r="C582" s="3" t="n">
        <v>4</v>
      </c>
      <c r="D582" s="3" t="inlineStr">
        <is>
          <t>Isosource Standard 1000 ml</t>
        </is>
      </c>
      <c r="E582" s="5" t="inlineStr">
        <is>
          <t>NON_COMPLIANT</t>
        </is>
      </c>
      <c r="F582" s="3" t="n">
        <v>0.333</v>
      </c>
      <c r="G582" s="3" t="n">
        <v>1</v>
      </c>
      <c r="H582" s="3" t="n">
        <v>2</v>
      </c>
      <c r="I582" s="3" t="n">
        <v>0</v>
      </c>
      <c r="J582" s="3" t="inlineStr">
        <is>
          <t>osmolarity: 234.0 mOsm/l vs = 290.0 mOsm/l; formulation: liquid vs powder</t>
        </is>
      </c>
      <c r="K582" s="3" t="inlineStr"/>
      <c r="L582" s="3" t="inlineStr">
        <is>
          <t>FAIL osmolarity: 234.0 does not satisfy = 290.0; FAIL formulation: 'liquid' != 'powder'</t>
        </is>
      </c>
    </row>
    <row r="583">
      <c r="A583" s="3" t="inlineStr">
        <is>
          <t>2.3</t>
        </is>
      </c>
      <c r="B583" s="3" t="inlineStr">
        <is>
          <t xml:space="preserve">Īpašiem medicīniskiem nolūkiem paredzēta pārtika Krona slimības gadījumā. Satur ne mazāk kā 3.5g olbaltumvielu/100 g produkta. Pulveris. Produktu var </t>
        </is>
      </c>
      <c r="C583" s="3" t="n">
        <v>5</v>
      </c>
      <c r="D583" s="3" t="inlineStr">
        <is>
          <t>Isosource Standard Fibre 500 ml</t>
        </is>
      </c>
      <c r="E583" s="5" t="inlineStr">
        <is>
          <t>NON_COMPLIANT</t>
        </is>
      </c>
      <c r="F583" s="3" t="n">
        <v>0.333</v>
      </c>
      <c r="G583" s="3" t="n">
        <v>1</v>
      </c>
      <c r="H583" s="3" t="n">
        <v>2</v>
      </c>
      <c r="I583" s="3" t="n">
        <v>0</v>
      </c>
      <c r="J583" s="3" t="inlineStr">
        <is>
          <t>osmolarity: 249.0 mOsm/l vs = 290.0 mOsm/l; formulation: liquid vs powder</t>
        </is>
      </c>
      <c r="K583" s="3" t="inlineStr"/>
      <c r="L583" s="3" t="inlineStr">
        <is>
          <t>FAIL osmolarity: 249.0 does not satisfy = 290.0; FAIL formulation: 'liquid' != 'powder'</t>
        </is>
      </c>
    </row>
    <row r="584">
      <c r="A584" s="3" t="inlineStr">
        <is>
          <t>2.4</t>
        </is>
      </c>
      <c r="B584" s="3" t="inlineStr">
        <is>
          <t>Dzerams enterālās barošanas produkts. Īpašiem medicīniskiem nolūkiem paredzēta pārtika, pacientiem ar onkoloģiju saistīta nepietiekama uztura un ar on</t>
        </is>
      </c>
      <c r="C584" s="3" t="n">
        <v>1</v>
      </c>
      <c r="D584" s="3" t="inlineStr">
        <is>
          <t>Isosource Standard 500 ml</t>
        </is>
      </c>
      <c r="E584" s="5" t="inlineStr">
        <is>
          <t>NON_COMPLIANT</t>
        </is>
      </c>
      <c r="F584" s="3" t="n">
        <v>0.75</v>
      </c>
      <c r="G584" s="3" t="n">
        <v>3</v>
      </c>
      <c r="H584" s="3" t="n">
        <v>1</v>
      </c>
      <c r="I584" s="3" t="n">
        <v>0</v>
      </c>
      <c r="J584" s="3" t="inlineStr">
        <is>
          <t>protein: 4.0 g/100ml vs = 14.6 g/100ml</t>
        </is>
      </c>
      <c r="K584" s="3" t="inlineStr"/>
      <c r="L584" s="3" t="inlineStr">
        <is>
          <t>FAIL protein: 4.0 does not satisfy = 14.6</t>
        </is>
      </c>
    </row>
    <row r="585">
      <c r="A585" s="3" t="inlineStr">
        <is>
          <t>2.4</t>
        </is>
      </c>
      <c r="B585" s="3" t="inlineStr">
        <is>
          <t>Dzerams enterālās barošanas produkts. Īpašiem medicīniskiem nolūkiem paredzēta pārtika, pacientiem ar onkoloģiju saistīta nepietiekama uztura un ar on</t>
        </is>
      </c>
      <c r="C585" s="3" t="n">
        <v>2</v>
      </c>
      <c r="D585" s="3" t="inlineStr">
        <is>
          <t>Isosource Standard 1000 ml</t>
        </is>
      </c>
      <c r="E585" s="5" t="inlineStr">
        <is>
          <t>NON_COMPLIANT</t>
        </is>
      </c>
      <c r="F585" s="3" t="n">
        <v>0.75</v>
      </c>
      <c r="G585" s="3" t="n">
        <v>3</v>
      </c>
      <c r="H585" s="3" t="n">
        <v>1</v>
      </c>
      <c r="I585" s="3" t="n">
        <v>0</v>
      </c>
      <c r="J585" s="3" t="inlineStr">
        <is>
          <t>protein: 4.0 g/100ml vs = 14.6 g/100ml</t>
        </is>
      </c>
      <c r="K585" s="3" t="inlineStr"/>
      <c r="L585" s="3" t="inlineStr">
        <is>
          <t>FAIL protein: 4.0 does not satisfy = 14.6</t>
        </is>
      </c>
    </row>
    <row r="586">
      <c r="A586" s="3" t="inlineStr">
        <is>
          <t>2.4</t>
        </is>
      </c>
      <c r="B586" s="3" t="inlineStr">
        <is>
          <t>Dzerams enterālās barošanas produkts. Īpašiem medicīniskiem nolūkiem paredzēta pārtika, pacientiem ar onkoloģiju saistīta nepietiekama uztura un ar on</t>
        </is>
      </c>
      <c r="C586" s="3" t="n">
        <v>3</v>
      </c>
      <c r="D586" s="3" t="inlineStr">
        <is>
          <t>Isosource Energy 500 ml</t>
        </is>
      </c>
      <c r="E586" s="5" t="inlineStr">
        <is>
          <t>NON_COMPLIANT</t>
        </is>
      </c>
      <c r="F586" s="3" t="n">
        <v>0.75</v>
      </c>
      <c r="G586" s="3" t="n">
        <v>3</v>
      </c>
      <c r="H586" s="3" t="n">
        <v>1</v>
      </c>
      <c r="I586" s="3" t="n">
        <v>0</v>
      </c>
      <c r="J586" s="3" t="inlineStr">
        <is>
          <t>protein: 6.2 g/100ml vs = 14.6 g/100ml</t>
        </is>
      </c>
      <c r="K586" s="3" t="inlineStr"/>
      <c r="L586" s="3" t="inlineStr">
        <is>
          <t>FAIL protein: 6.2 does not satisfy = 14.6</t>
        </is>
      </c>
    </row>
    <row r="587">
      <c r="A587" s="3" t="inlineStr">
        <is>
          <t>2.4</t>
        </is>
      </c>
      <c r="B587" s="3" t="inlineStr">
        <is>
          <t>Dzerams enterālās barošanas produkts. Īpašiem medicīniskiem nolūkiem paredzēta pārtika, pacientiem ar onkoloģiju saistīta nepietiekama uztura un ar on</t>
        </is>
      </c>
      <c r="C587" s="3" t="n">
        <v>4</v>
      </c>
      <c r="D587" s="3" t="inlineStr">
        <is>
          <t>Isosource 2.0 Protein 500 ml</t>
        </is>
      </c>
      <c r="E587" s="5" t="inlineStr">
        <is>
          <t>NON_COMPLIANT</t>
        </is>
      </c>
      <c r="F587" s="3" t="n">
        <v>0.75</v>
      </c>
      <c r="G587" s="3" t="n">
        <v>3</v>
      </c>
      <c r="H587" s="3" t="n">
        <v>1</v>
      </c>
      <c r="I587" s="3" t="n">
        <v>0</v>
      </c>
      <c r="J587" s="3" t="inlineStr">
        <is>
          <t>protein: 10.0 g/100ml vs = 14.6 g/100ml</t>
        </is>
      </c>
      <c r="K587" s="3" t="inlineStr"/>
      <c r="L587" s="3" t="inlineStr">
        <is>
          <t>FAIL protein: 10.0 does not satisfy = 14.6</t>
        </is>
      </c>
    </row>
    <row r="588">
      <c r="A588" s="3" t="inlineStr">
        <is>
          <t>2.4</t>
        </is>
      </c>
      <c r="B588" s="3" t="inlineStr">
        <is>
          <t>Dzerams enterālās barošanas produkts. Īpašiem medicīniskiem nolūkiem paredzēta pārtika, pacientiem ar onkoloģiju saistīta nepietiekama uztura un ar on</t>
        </is>
      </c>
      <c r="C588" s="3" t="n">
        <v>5</v>
      </c>
      <c r="D588" s="3" t="inlineStr">
        <is>
          <t>Isosource Junior 500 ml</t>
        </is>
      </c>
      <c r="E588" s="5" t="inlineStr">
        <is>
          <t>NON_COMPLIANT</t>
        </is>
      </c>
      <c r="F588" s="3" t="n">
        <v>0.75</v>
      </c>
      <c r="G588" s="3" t="n">
        <v>3</v>
      </c>
      <c r="H588" s="3" t="n">
        <v>1</v>
      </c>
      <c r="I588" s="3" t="n">
        <v>0</v>
      </c>
      <c r="J588" s="3" t="inlineStr">
        <is>
          <t>protein: 2.6 g/100ml vs = 14.6 g/100ml</t>
        </is>
      </c>
      <c r="K588" s="3" t="inlineStr"/>
      <c r="L588" s="3" t="inlineStr">
        <is>
          <t>FAIL protein: 2.6 does not satisfy = 14.6</t>
        </is>
      </c>
    </row>
    <row r="589">
      <c r="A589" s="3" t="inlineStr">
        <is>
          <t>2.5</t>
        </is>
      </c>
      <c r="B589" s="3" t="inlineStr">
        <is>
          <t>Dzerams enterālās barošanas produkts. Īpašiem medicīniskiem nolūkiem paredzēta pārtika, pacientiem ar onkoloģiju saistīta nepietiekama uztura un ar on</t>
        </is>
      </c>
      <c r="C589" s="3" t="n">
        <v>1</v>
      </c>
      <c r="D589" s="3" t="inlineStr">
        <is>
          <t>Isosource Standard 500 ml</t>
        </is>
      </c>
      <c r="E589" s="5" t="inlineStr">
        <is>
          <t>NON_COMPLIANT</t>
        </is>
      </c>
      <c r="F589" s="3" t="n">
        <v>0.75</v>
      </c>
      <c r="G589" s="3" t="n">
        <v>3</v>
      </c>
      <c r="H589" s="3" t="n">
        <v>1</v>
      </c>
      <c r="I589" s="3" t="n">
        <v>0</v>
      </c>
      <c r="J589" s="3" t="inlineStr">
        <is>
          <t>protein: 4.0 g/100ml vs = 14.6 g/100ml</t>
        </is>
      </c>
      <c r="K589" s="3" t="inlineStr"/>
      <c r="L589" s="3" t="inlineStr">
        <is>
          <t>FAIL protein: 4.0 does not satisfy = 14.6</t>
        </is>
      </c>
    </row>
    <row r="590">
      <c r="A590" s="3" t="inlineStr">
        <is>
          <t>2.5</t>
        </is>
      </c>
      <c r="B590" s="3" t="inlineStr">
        <is>
          <t>Dzerams enterālās barošanas produkts. Īpašiem medicīniskiem nolūkiem paredzēta pārtika, pacientiem ar onkoloģiju saistīta nepietiekama uztura un ar on</t>
        </is>
      </c>
      <c r="C590" s="3" t="n">
        <v>2</v>
      </c>
      <c r="D590" s="3" t="inlineStr">
        <is>
          <t>Isosource Standard 1000 ml</t>
        </is>
      </c>
      <c r="E590" s="5" t="inlineStr">
        <is>
          <t>NON_COMPLIANT</t>
        </is>
      </c>
      <c r="F590" s="3" t="n">
        <v>0.75</v>
      </c>
      <c r="G590" s="3" t="n">
        <v>3</v>
      </c>
      <c r="H590" s="3" t="n">
        <v>1</v>
      </c>
      <c r="I590" s="3" t="n">
        <v>0</v>
      </c>
      <c r="J590" s="3" t="inlineStr">
        <is>
          <t>protein: 4.0 g/100ml vs = 14.6 g/100ml</t>
        </is>
      </c>
      <c r="K590" s="3" t="inlineStr"/>
      <c r="L590" s="3" t="inlineStr">
        <is>
          <t>FAIL protein: 4.0 does not satisfy = 14.6</t>
        </is>
      </c>
    </row>
    <row r="591">
      <c r="A591" s="3" t="inlineStr">
        <is>
          <t>2.5</t>
        </is>
      </c>
      <c r="B591" s="3" t="inlineStr">
        <is>
          <t>Dzerams enterālās barošanas produkts. Īpašiem medicīniskiem nolūkiem paredzēta pārtika, pacientiem ar onkoloģiju saistīta nepietiekama uztura un ar on</t>
        </is>
      </c>
      <c r="C591" s="3" t="n">
        <v>3</v>
      </c>
      <c r="D591" s="3" t="inlineStr">
        <is>
          <t>Isosource Energy 500 ml</t>
        </is>
      </c>
      <c r="E591" s="5" t="inlineStr">
        <is>
          <t>NON_COMPLIANT</t>
        </is>
      </c>
      <c r="F591" s="3" t="n">
        <v>0.75</v>
      </c>
      <c r="G591" s="3" t="n">
        <v>3</v>
      </c>
      <c r="H591" s="3" t="n">
        <v>1</v>
      </c>
      <c r="I591" s="3" t="n">
        <v>0</v>
      </c>
      <c r="J591" s="3" t="inlineStr">
        <is>
          <t>protein: 6.2 g/100ml vs = 14.6 g/100ml</t>
        </is>
      </c>
      <c r="K591" s="3" t="inlineStr"/>
      <c r="L591" s="3" t="inlineStr">
        <is>
          <t>FAIL protein: 6.2 does not satisfy = 14.6</t>
        </is>
      </c>
    </row>
    <row r="592">
      <c r="A592" s="3" t="inlineStr">
        <is>
          <t>2.5</t>
        </is>
      </c>
      <c r="B592" s="3" t="inlineStr">
        <is>
          <t>Dzerams enterālās barošanas produkts. Īpašiem medicīniskiem nolūkiem paredzēta pārtika, pacientiem ar onkoloģiju saistīta nepietiekama uztura un ar on</t>
        </is>
      </c>
      <c r="C592" s="3" t="n">
        <v>4</v>
      </c>
      <c r="D592" s="3" t="inlineStr">
        <is>
          <t>Isosource 2.0 Protein 500 ml</t>
        </is>
      </c>
      <c r="E592" s="5" t="inlineStr">
        <is>
          <t>NON_COMPLIANT</t>
        </is>
      </c>
      <c r="F592" s="3" t="n">
        <v>0.75</v>
      </c>
      <c r="G592" s="3" t="n">
        <v>3</v>
      </c>
      <c r="H592" s="3" t="n">
        <v>1</v>
      </c>
      <c r="I592" s="3" t="n">
        <v>0</v>
      </c>
      <c r="J592" s="3" t="inlineStr">
        <is>
          <t>protein: 10.0 g/100ml vs = 14.6 g/100ml</t>
        </is>
      </c>
      <c r="K592" s="3" t="inlineStr"/>
      <c r="L592" s="3" t="inlineStr">
        <is>
          <t>FAIL protein: 10.0 does not satisfy = 14.6</t>
        </is>
      </c>
    </row>
    <row r="593">
      <c r="A593" s="3" t="inlineStr">
        <is>
          <t>2.5</t>
        </is>
      </c>
      <c r="B593" s="3" t="inlineStr">
        <is>
          <t>Dzerams enterālās barošanas produkts. Īpašiem medicīniskiem nolūkiem paredzēta pārtika, pacientiem ar onkoloģiju saistīta nepietiekama uztura un ar on</t>
        </is>
      </c>
      <c r="C593" s="3" t="n">
        <v>5</v>
      </c>
      <c r="D593" s="3" t="inlineStr">
        <is>
          <t>Isosource Junior 500 ml</t>
        </is>
      </c>
      <c r="E593" s="5" t="inlineStr">
        <is>
          <t>NON_COMPLIANT</t>
        </is>
      </c>
      <c r="F593" s="3" t="n">
        <v>0.75</v>
      </c>
      <c r="G593" s="3" t="n">
        <v>3</v>
      </c>
      <c r="H593" s="3" t="n">
        <v>1</v>
      </c>
      <c r="I593" s="3" t="n">
        <v>0</v>
      </c>
      <c r="J593" s="3" t="inlineStr">
        <is>
          <t>protein: 2.6 g/100ml vs = 14.6 g/100ml</t>
        </is>
      </c>
      <c r="K593" s="3" t="inlineStr"/>
      <c r="L593" s="3" t="inlineStr">
        <is>
          <t>FAIL protein: 2.6 does not satisfy = 14.6</t>
        </is>
      </c>
    </row>
    <row r="594">
      <c r="A594" s="3" t="inlineStr">
        <is>
          <t>2.6</t>
        </is>
      </c>
      <c r="B594" s="3" t="inlineStr">
        <is>
          <t>Dzerams enterālās barošanas produkts. Īpašiem medicīniskiem nolūkiem paredzēta pārtika. Uztura režīms nepietiekama uztura uzņemšanas gadījumā. Ar uztu</t>
        </is>
      </c>
      <c r="C594" s="3" t="n">
        <v>1</v>
      </c>
      <c r="D594" s="3" t="inlineStr">
        <is>
          <t>Isosource 2.0 Protein Fibre 500 ml</t>
        </is>
      </c>
      <c r="E594" s="7" t="inlineStr">
        <is>
          <t>UNKNOWN</t>
        </is>
      </c>
      <c r="F594" s="3" t="n">
        <v>0.667</v>
      </c>
      <c r="G594" s="3" t="n">
        <v>2</v>
      </c>
      <c r="H594" s="3" t="n">
        <v>0</v>
      </c>
      <c r="I594" s="3" t="n">
        <v>1</v>
      </c>
      <c r="J594" s="3" t="inlineStr"/>
      <c r="K594" s="3" t="inlineStr">
        <is>
          <t>nutritionally_complete</t>
        </is>
      </c>
      <c r="L594" s="3" t="inlineStr">
        <is>
          <t>UNKNOWN nutritionally_complete: Cannot determine 'nutritionally_complete' for this product</t>
        </is>
      </c>
    </row>
    <row r="595">
      <c r="A595" s="3" t="inlineStr">
        <is>
          <t>2.6</t>
        </is>
      </c>
      <c r="B595" s="3" t="inlineStr">
        <is>
          <t>Dzerams enterālās barošanas produkts. Īpašiem medicīniskiem nolūkiem paredzēta pārtika. Uztura režīms nepietiekama uztura uzņemšanas gadījumā. Ar uztu</t>
        </is>
      </c>
      <c r="C595" s="3" t="n">
        <v>2</v>
      </c>
      <c r="D595" s="3" t="inlineStr">
        <is>
          <t>Isosource 2.0 Protein 500 ml</t>
        </is>
      </c>
      <c r="E595" s="7" t="inlineStr">
        <is>
          <t>UNKNOWN</t>
        </is>
      </c>
      <c r="F595" s="3" t="n">
        <v>0.667</v>
      </c>
      <c r="G595" s="3" t="n">
        <v>2</v>
      </c>
      <c r="H595" s="3" t="n">
        <v>0</v>
      </c>
      <c r="I595" s="3" t="n">
        <v>1</v>
      </c>
      <c r="J595" s="3" t="inlineStr"/>
      <c r="K595" s="3" t="inlineStr">
        <is>
          <t>nutritionally_complete</t>
        </is>
      </c>
      <c r="L595" s="3" t="inlineStr">
        <is>
          <t>UNKNOWN nutritionally_complete: Cannot determine 'nutritionally_complete' for this product</t>
        </is>
      </c>
    </row>
    <row r="596">
      <c r="A596" s="3" t="inlineStr">
        <is>
          <t>2.6</t>
        </is>
      </c>
      <c r="B596" s="3" t="inlineStr">
        <is>
          <t>Dzerams enterālās barošanas produkts. Īpašiem medicīniskiem nolūkiem paredzēta pārtika. Uztura režīms nepietiekama uztura uzņemšanas gadījumā. Ar uztu</t>
        </is>
      </c>
      <c r="C596" s="3" t="n">
        <v>3</v>
      </c>
      <c r="D596" s="3" t="inlineStr">
        <is>
          <t>Peptamen 2.0 Enteral 500 ml</t>
        </is>
      </c>
      <c r="E596" s="7" t="inlineStr">
        <is>
          <t>UNKNOWN</t>
        </is>
      </c>
      <c r="F596" s="3" t="n">
        <v>0.667</v>
      </c>
      <c r="G596" s="3" t="n">
        <v>2</v>
      </c>
      <c r="H596" s="3" t="n">
        <v>0</v>
      </c>
      <c r="I596" s="3" t="n">
        <v>1</v>
      </c>
      <c r="J596" s="3" t="inlineStr"/>
      <c r="K596" s="3" t="inlineStr">
        <is>
          <t>nutritionally_complete</t>
        </is>
      </c>
      <c r="L596" s="3" t="inlineStr">
        <is>
          <t>UNKNOWN nutritionally_complete: Cannot determine 'nutritionally_complete' for this product</t>
        </is>
      </c>
    </row>
    <row r="597">
      <c r="A597" s="3" t="inlineStr">
        <is>
          <t>2.6</t>
        </is>
      </c>
      <c r="B597" s="3" t="inlineStr">
        <is>
          <t>Dzerams enterālās barošanas produkts. Īpašiem medicīniskiem nolūkiem paredzēta pārtika. Uztura režīms nepietiekama uztura uzņemšanas gadījumā. Ar uztu</t>
        </is>
      </c>
      <c r="C597" s="3" t="n">
        <v>4</v>
      </c>
      <c r="D597" s="3" t="inlineStr">
        <is>
          <t>Novasource GI Advance 500 ml</t>
        </is>
      </c>
      <c r="E597" s="7" t="inlineStr">
        <is>
          <t>UNKNOWN</t>
        </is>
      </c>
      <c r="F597" s="3" t="n">
        <v>0.667</v>
      </c>
      <c r="G597" s="3" t="n">
        <v>2</v>
      </c>
      <c r="H597" s="3" t="n">
        <v>0</v>
      </c>
      <c r="I597" s="3" t="n">
        <v>1</v>
      </c>
      <c r="J597" s="3" t="inlineStr"/>
      <c r="K597" s="3" t="inlineStr">
        <is>
          <t>nutritionally_complete</t>
        </is>
      </c>
      <c r="L597" s="3" t="inlineStr">
        <is>
          <t>UNKNOWN nutritionally_complete: Cannot determine 'nutritionally_complete' for this product</t>
        </is>
      </c>
    </row>
    <row r="598">
      <c r="A598" s="3" t="inlineStr">
        <is>
          <t>2.6</t>
        </is>
      </c>
      <c r="B598" s="3" t="inlineStr">
        <is>
          <t>Dzerams enterālās barošanas produkts. Īpašiem medicīniskiem nolūkiem paredzēta pārtika. Uztura režīms nepietiekama uztura uzņemšanas gadījumā. Ar uztu</t>
        </is>
      </c>
      <c r="C598" s="3" t="n">
        <v>5</v>
      </c>
      <c r="D598" s="3" t="inlineStr">
        <is>
          <t>Peptamen AF 500 ml</t>
        </is>
      </c>
      <c r="E598" s="7" t="inlineStr">
        <is>
          <t>UNKNOWN</t>
        </is>
      </c>
      <c r="F598" s="3" t="n">
        <v>0.667</v>
      </c>
      <c r="G598" s="3" t="n">
        <v>2</v>
      </c>
      <c r="H598" s="3" t="n">
        <v>0</v>
      </c>
      <c r="I598" s="3" t="n">
        <v>1</v>
      </c>
      <c r="J598" s="3" t="inlineStr"/>
      <c r="K598" s="3" t="inlineStr">
        <is>
          <t>nutritionally_complete</t>
        </is>
      </c>
      <c r="L598" s="3" t="inlineStr">
        <is>
          <t>UNKNOWN nutritionally_complete: Cannot determine 'nutritionally_complete' for this product</t>
        </is>
      </c>
    </row>
    <row r="599">
      <c r="A599" s="3" t="inlineStr">
        <is>
          <t>2.7</t>
        </is>
      </c>
      <c r="B599" s="3" t="inlineStr">
        <is>
          <t>Dzerams enterālās barošanas produkts. Īpašiem medicīniskiem nolūkiem paredzēta pārtika. Uztura režīms nepietiekama uztura uzņemšanas gadījumā. Ar uztu</t>
        </is>
      </c>
      <c r="C599" s="3" t="n">
        <v>1</v>
      </c>
      <c r="D599" s="3" t="inlineStr">
        <is>
          <t>Isosource 2.0 Protein Fibre 500 ml</t>
        </is>
      </c>
      <c r="E599" s="7" t="inlineStr">
        <is>
          <t>UNKNOWN</t>
        </is>
      </c>
      <c r="F599" s="3" t="n">
        <v>0.667</v>
      </c>
      <c r="G599" s="3" t="n">
        <v>2</v>
      </c>
      <c r="H599" s="3" t="n">
        <v>0</v>
      </c>
      <c r="I599" s="3" t="n">
        <v>1</v>
      </c>
      <c r="J599" s="3" t="inlineStr"/>
      <c r="K599" s="3" t="inlineStr">
        <is>
          <t>nutritionally_complete</t>
        </is>
      </c>
      <c r="L599" s="3" t="inlineStr">
        <is>
          <t>UNKNOWN nutritionally_complete: Cannot determine 'nutritionally_complete' for this product</t>
        </is>
      </c>
    </row>
    <row r="600">
      <c r="A600" s="3" t="inlineStr">
        <is>
          <t>2.7</t>
        </is>
      </c>
      <c r="B600" s="3" t="inlineStr">
        <is>
          <t>Dzerams enterālās barošanas produkts. Īpašiem medicīniskiem nolūkiem paredzēta pārtika. Uztura režīms nepietiekama uztura uzņemšanas gadījumā. Ar uztu</t>
        </is>
      </c>
      <c r="C600" s="3" t="n">
        <v>2</v>
      </c>
      <c r="D600" s="3" t="inlineStr">
        <is>
          <t>Isosource 2.0 Protein 500 ml</t>
        </is>
      </c>
      <c r="E600" s="7" t="inlineStr">
        <is>
          <t>UNKNOWN</t>
        </is>
      </c>
      <c r="F600" s="3" t="n">
        <v>0.667</v>
      </c>
      <c r="G600" s="3" t="n">
        <v>2</v>
      </c>
      <c r="H600" s="3" t="n">
        <v>0</v>
      </c>
      <c r="I600" s="3" t="n">
        <v>1</v>
      </c>
      <c r="J600" s="3" t="inlineStr"/>
      <c r="K600" s="3" t="inlineStr">
        <is>
          <t>nutritionally_complete</t>
        </is>
      </c>
      <c r="L600" s="3" t="inlineStr">
        <is>
          <t>UNKNOWN nutritionally_complete: Cannot determine 'nutritionally_complete' for this product</t>
        </is>
      </c>
    </row>
    <row r="601">
      <c r="A601" s="3" t="inlineStr">
        <is>
          <t>2.7</t>
        </is>
      </c>
      <c r="B601" s="3" t="inlineStr">
        <is>
          <t>Dzerams enterālās barošanas produkts. Īpašiem medicīniskiem nolūkiem paredzēta pārtika. Uztura režīms nepietiekama uztura uzņemšanas gadījumā. Ar uztu</t>
        </is>
      </c>
      <c r="C601" s="3" t="n">
        <v>3</v>
      </c>
      <c r="D601" s="3" t="inlineStr">
        <is>
          <t>Peptamen 2.0 Enteral 500 ml</t>
        </is>
      </c>
      <c r="E601" s="7" t="inlineStr">
        <is>
          <t>UNKNOWN</t>
        </is>
      </c>
      <c r="F601" s="3" t="n">
        <v>0.667</v>
      </c>
      <c r="G601" s="3" t="n">
        <v>2</v>
      </c>
      <c r="H601" s="3" t="n">
        <v>0</v>
      </c>
      <c r="I601" s="3" t="n">
        <v>1</v>
      </c>
      <c r="J601" s="3" t="inlineStr"/>
      <c r="K601" s="3" t="inlineStr">
        <is>
          <t>nutritionally_complete</t>
        </is>
      </c>
      <c r="L601" s="3" t="inlineStr">
        <is>
          <t>UNKNOWN nutritionally_complete: Cannot determine 'nutritionally_complete' for this product</t>
        </is>
      </c>
    </row>
    <row r="602">
      <c r="A602" s="3" t="inlineStr">
        <is>
          <t>2.7</t>
        </is>
      </c>
      <c r="B602" s="3" t="inlineStr">
        <is>
          <t>Dzerams enterālās barošanas produkts. Īpašiem medicīniskiem nolūkiem paredzēta pārtika. Uztura režīms nepietiekama uztura uzņemšanas gadījumā. Ar uztu</t>
        </is>
      </c>
      <c r="C602" s="3" t="n">
        <v>4</v>
      </c>
      <c r="D602" s="3" t="inlineStr">
        <is>
          <t>Novasource GI Advance 500 ml</t>
        </is>
      </c>
      <c r="E602" s="7" t="inlineStr">
        <is>
          <t>UNKNOWN</t>
        </is>
      </c>
      <c r="F602" s="3" t="n">
        <v>0.667</v>
      </c>
      <c r="G602" s="3" t="n">
        <v>2</v>
      </c>
      <c r="H602" s="3" t="n">
        <v>0</v>
      </c>
      <c r="I602" s="3" t="n">
        <v>1</v>
      </c>
      <c r="J602" s="3" t="inlineStr"/>
      <c r="K602" s="3" t="inlineStr">
        <is>
          <t>nutritionally_complete</t>
        </is>
      </c>
      <c r="L602" s="3" t="inlineStr">
        <is>
          <t>UNKNOWN nutritionally_complete: Cannot determine 'nutritionally_complete' for this product</t>
        </is>
      </c>
    </row>
    <row r="603">
      <c r="A603" s="3" t="inlineStr">
        <is>
          <t>2.7</t>
        </is>
      </c>
      <c r="B603" s="3" t="inlineStr">
        <is>
          <t>Dzerams enterālās barošanas produkts. Īpašiem medicīniskiem nolūkiem paredzēta pārtika. Uztura režīms nepietiekama uztura uzņemšanas gadījumā. Ar uztu</t>
        </is>
      </c>
      <c r="C603" s="3" t="n">
        <v>5</v>
      </c>
      <c r="D603" s="3" t="inlineStr">
        <is>
          <t>Peptamen AF 500 ml</t>
        </is>
      </c>
      <c r="E603" s="7" t="inlineStr">
        <is>
          <t>UNKNOWN</t>
        </is>
      </c>
      <c r="F603" s="3" t="n">
        <v>0.667</v>
      </c>
      <c r="G603" s="3" t="n">
        <v>2</v>
      </c>
      <c r="H603" s="3" t="n">
        <v>0</v>
      </c>
      <c r="I603" s="3" t="n">
        <v>1</v>
      </c>
      <c r="J603" s="3" t="inlineStr"/>
      <c r="K603" s="3" t="inlineStr">
        <is>
          <t>nutritionally_complete</t>
        </is>
      </c>
      <c r="L603" s="3" t="inlineStr">
        <is>
          <t>UNKNOWN nutritionally_complete: Cannot determine 'nutritionally_complete' for this product</t>
        </is>
      </c>
    </row>
    <row r="604">
      <c r="A604" s="3" t="inlineStr">
        <is>
          <t>2.8</t>
        </is>
      </c>
      <c r="B604" s="3" t="inlineStr">
        <is>
          <t>Dzerams enterālās barošanas produkts. Īpašiem medicīniskiem nolūkiem paredzēta pārtika. Uztura režīms nepietiekama uztura uzņemšanas gadījumā. Ar uztu</t>
        </is>
      </c>
      <c r="C604" s="3" t="n">
        <v>1</v>
      </c>
      <c r="D604" s="3" t="inlineStr">
        <is>
          <t>Isosource 2.0 Protein Fibre 500 ml</t>
        </is>
      </c>
      <c r="E604" s="7" t="inlineStr">
        <is>
          <t>UNKNOWN</t>
        </is>
      </c>
      <c r="F604" s="3" t="n">
        <v>0.667</v>
      </c>
      <c r="G604" s="3" t="n">
        <v>2</v>
      </c>
      <c r="H604" s="3" t="n">
        <v>0</v>
      </c>
      <c r="I604" s="3" t="n">
        <v>1</v>
      </c>
      <c r="J604" s="3" t="inlineStr"/>
      <c r="K604" s="3" t="inlineStr">
        <is>
          <t>nutritionally_complete</t>
        </is>
      </c>
      <c r="L604" s="3" t="inlineStr">
        <is>
          <t>UNKNOWN nutritionally_complete: Cannot determine 'nutritionally_complete' for this product</t>
        </is>
      </c>
    </row>
    <row r="605">
      <c r="A605" s="3" t="inlineStr">
        <is>
          <t>2.8</t>
        </is>
      </c>
      <c r="B605" s="3" t="inlineStr">
        <is>
          <t>Dzerams enterālās barošanas produkts. Īpašiem medicīniskiem nolūkiem paredzēta pārtika. Uztura režīms nepietiekama uztura uzņemšanas gadījumā. Ar uztu</t>
        </is>
      </c>
      <c r="C605" s="3" t="n">
        <v>2</v>
      </c>
      <c r="D605" s="3" t="inlineStr">
        <is>
          <t>Isosource 2.0 Protein 500 ml</t>
        </is>
      </c>
      <c r="E605" s="7" t="inlineStr">
        <is>
          <t>UNKNOWN</t>
        </is>
      </c>
      <c r="F605" s="3" t="n">
        <v>0.667</v>
      </c>
      <c r="G605" s="3" t="n">
        <v>2</v>
      </c>
      <c r="H605" s="3" t="n">
        <v>0</v>
      </c>
      <c r="I605" s="3" t="n">
        <v>1</v>
      </c>
      <c r="J605" s="3" t="inlineStr"/>
      <c r="K605" s="3" t="inlineStr">
        <is>
          <t>nutritionally_complete</t>
        </is>
      </c>
      <c r="L605" s="3" t="inlineStr">
        <is>
          <t>UNKNOWN nutritionally_complete: Cannot determine 'nutritionally_complete' for this product</t>
        </is>
      </c>
    </row>
    <row r="606">
      <c r="A606" s="3" t="inlineStr">
        <is>
          <t>2.8</t>
        </is>
      </c>
      <c r="B606" s="3" t="inlineStr">
        <is>
          <t>Dzerams enterālās barošanas produkts. Īpašiem medicīniskiem nolūkiem paredzēta pārtika. Uztura režīms nepietiekama uztura uzņemšanas gadījumā. Ar uztu</t>
        </is>
      </c>
      <c r="C606" s="3" t="n">
        <v>3</v>
      </c>
      <c r="D606" s="3" t="inlineStr">
        <is>
          <t>Peptamen 2.0 Enteral 500 ml</t>
        </is>
      </c>
      <c r="E606" s="7" t="inlineStr">
        <is>
          <t>UNKNOWN</t>
        </is>
      </c>
      <c r="F606" s="3" t="n">
        <v>0.667</v>
      </c>
      <c r="G606" s="3" t="n">
        <v>2</v>
      </c>
      <c r="H606" s="3" t="n">
        <v>0</v>
      </c>
      <c r="I606" s="3" t="n">
        <v>1</v>
      </c>
      <c r="J606" s="3" t="inlineStr"/>
      <c r="K606" s="3" t="inlineStr">
        <is>
          <t>nutritionally_complete</t>
        </is>
      </c>
      <c r="L606" s="3" t="inlineStr">
        <is>
          <t>UNKNOWN nutritionally_complete: Cannot determine 'nutritionally_complete' for this product</t>
        </is>
      </c>
    </row>
    <row r="607">
      <c r="A607" s="3" t="inlineStr">
        <is>
          <t>2.8</t>
        </is>
      </c>
      <c r="B607" s="3" t="inlineStr">
        <is>
          <t>Dzerams enterālās barošanas produkts. Īpašiem medicīniskiem nolūkiem paredzēta pārtika. Uztura režīms nepietiekama uztura uzņemšanas gadījumā. Ar uztu</t>
        </is>
      </c>
      <c r="C607" s="3" t="n">
        <v>4</v>
      </c>
      <c r="D607" s="3" t="inlineStr">
        <is>
          <t>Novasource GI Advance 500 ml</t>
        </is>
      </c>
      <c r="E607" s="7" t="inlineStr">
        <is>
          <t>UNKNOWN</t>
        </is>
      </c>
      <c r="F607" s="3" t="n">
        <v>0.667</v>
      </c>
      <c r="G607" s="3" t="n">
        <v>2</v>
      </c>
      <c r="H607" s="3" t="n">
        <v>0</v>
      </c>
      <c r="I607" s="3" t="n">
        <v>1</v>
      </c>
      <c r="J607" s="3" t="inlineStr"/>
      <c r="K607" s="3" t="inlineStr">
        <is>
          <t>nutritionally_complete</t>
        </is>
      </c>
      <c r="L607" s="3" t="inlineStr">
        <is>
          <t>UNKNOWN nutritionally_complete: Cannot determine 'nutritionally_complete' for this product</t>
        </is>
      </c>
    </row>
    <row r="608">
      <c r="A608" s="3" t="inlineStr">
        <is>
          <t>2.8</t>
        </is>
      </c>
      <c r="B608" s="3" t="inlineStr">
        <is>
          <t>Dzerams enterālās barošanas produkts. Īpašiem medicīniskiem nolūkiem paredzēta pārtika. Uztura režīms nepietiekama uztura uzņemšanas gadījumā. Ar uztu</t>
        </is>
      </c>
      <c r="C608" s="3" t="n">
        <v>5</v>
      </c>
      <c r="D608" s="3" t="inlineStr">
        <is>
          <t>Peptamen AF 500 ml</t>
        </is>
      </c>
      <c r="E608" s="7" t="inlineStr">
        <is>
          <t>UNKNOWN</t>
        </is>
      </c>
      <c r="F608" s="3" t="n">
        <v>0.667</v>
      </c>
      <c r="G608" s="3" t="n">
        <v>2</v>
      </c>
      <c r="H608" s="3" t="n">
        <v>0</v>
      </c>
      <c r="I608" s="3" t="n">
        <v>1</v>
      </c>
      <c r="J608" s="3" t="inlineStr"/>
      <c r="K608" s="3" t="inlineStr">
        <is>
          <t>nutritionally_complete</t>
        </is>
      </c>
      <c r="L608" s="3" t="inlineStr">
        <is>
          <t>UNKNOWN nutritionally_complete: Cannot determine 'nutritionally_complete' for this product</t>
        </is>
      </c>
    </row>
    <row r="609">
      <c r="A609" s="3" t="inlineStr">
        <is>
          <t>2.9</t>
        </is>
      </c>
      <c r="B609" s="3" t="inlineStr">
        <is>
          <t>Dzerams enterālās barošanas produkts. Īpašiem medicīniskiem nolūkiem paredzēta pārtika. Uztura režīms nepietiekama uztura uzņemšanas gadījumā. Ar uztu</t>
        </is>
      </c>
      <c r="C609" s="3" t="n">
        <v>1</v>
      </c>
      <c r="D609" s="3" t="inlineStr">
        <is>
          <t>Isosource 2.0 Protein Fibre 500 ml</t>
        </is>
      </c>
      <c r="E609" s="7" t="inlineStr">
        <is>
          <t>UNKNOWN</t>
        </is>
      </c>
      <c r="F609" s="3" t="n">
        <v>0.667</v>
      </c>
      <c r="G609" s="3" t="n">
        <v>2</v>
      </c>
      <c r="H609" s="3" t="n">
        <v>0</v>
      </c>
      <c r="I609" s="3" t="n">
        <v>1</v>
      </c>
      <c r="J609" s="3" t="inlineStr"/>
      <c r="K609" s="3" t="inlineStr">
        <is>
          <t>nutritionally_complete</t>
        </is>
      </c>
      <c r="L609" s="3" t="inlineStr">
        <is>
          <t>UNKNOWN nutritionally_complete: Cannot determine 'nutritionally_complete' for this product</t>
        </is>
      </c>
    </row>
    <row r="610">
      <c r="A610" s="3" t="inlineStr">
        <is>
          <t>2.9</t>
        </is>
      </c>
      <c r="B610" s="3" t="inlineStr">
        <is>
          <t>Dzerams enterālās barošanas produkts. Īpašiem medicīniskiem nolūkiem paredzēta pārtika. Uztura režīms nepietiekama uztura uzņemšanas gadījumā. Ar uztu</t>
        </is>
      </c>
      <c r="C610" s="3" t="n">
        <v>2</v>
      </c>
      <c r="D610" s="3" t="inlineStr">
        <is>
          <t>Isosource 2.0 Protein 500 ml</t>
        </is>
      </c>
      <c r="E610" s="7" t="inlineStr">
        <is>
          <t>UNKNOWN</t>
        </is>
      </c>
      <c r="F610" s="3" t="n">
        <v>0.667</v>
      </c>
      <c r="G610" s="3" t="n">
        <v>2</v>
      </c>
      <c r="H610" s="3" t="n">
        <v>0</v>
      </c>
      <c r="I610" s="3" t="n">
        <v>1</v>
      </c>
      <c r="J610" s="3" t="inlineStr"/>
      <c r="K610" s="3" t="inlineStr">
        <is>
          <t>nutritionally_complete</t>
        </is>
      </c>
      <c r="L610" s="3" t="inlineStr">
        <is>
          <t>UNKNOWN nutritionally_complete: Cannot determine 'nutritionally_complete' for this product</t>
        </is>
      </c>
    </row>
    <row r="611">
      <c r="A611" s="3" t="inlineStr">
        <is>
          <t>2.9</t>
        </is>
      </c>
      <c r="B611" s="3" t="inlineStr">
        <is>
          <t>Dzerams enterālās barošanas produkts. Īpašiem medicīniskiem nolūkiem paredzēta pārtika. Uztura režīms nepietiekama uztura uzņemšanas gadījumā. Ar uztu</t>
        </is>
      </c>
      <c r="C611" s="3" t="n">
        <v>3</v>
      </c>
      <c r="D611" s="3" t="inlineStr">
        <is>
          <t>Peptamen 2.0 Enteral 500 ml</t>
        </is>
      </c>
      <c r="E611" s="7" t="inlineStr">
        <is>
          <t>UNKNOWN</t>
        </is>
      </c>
      <c r="F611" s="3" t="n">
        <v>0.667</v>
      </c>
      <c r="G611" s="3" t="n">
        <v>2</v>
      </c>
      <c r="H611" s="3" t="n">
        <v>0</v>
      </c>
      <c r="I611" s="3" t="n">
        <v>1</v>
      </c>
      <c r="J611" s="3" t="inlineStr"/>
      <c r="K611" s="3" t="inlineStr">
        <is>
          <t>nutritionally_complete</t>
        </is>
      </c>
      <c r="L611" s="3" t="inlineStr">
        <is>
          <t>UNKNOWN nutritionally_complete: Cannot determine 'nutritionally_complete' for this product</t>
        </is>
      </c>
    </row>
    <row r="612">
      <c r="A612" s="3" t="inlineStr">
        <is>
          <t>2.9</t>
        </is>
      </c>
      <c r="B612" s="3" t="inlineStr">
        <is>
          <t>Dzerams enterālās barošanas produkts. Īpašiem medicīniskiem nolūkiem paredzēta pārtika. Uztura režīms nepietiekama uztura uzņemšanas gadījumā. Ar uztu</t>
        </is>
      </c>
      <c r="C612" s="3" t="n">
        <v>4</v>
      </c>
      <c r="D612" s="3" t="inlineStr">
        <is>
          <t>Novasource GI Advance 500 ml</t>
        </is>
      </c>
      <c r="E612" s="7" t="inlineStr">
        <is>
          <t>UNKNOWN</t>
        </is>
      </c>
      <c r="F612" s="3" t="n">
        <v>0.667</v>
      </c>
      <c r="G612" s="3" t="n">
        <v>2</v>
      </c>
      <c r="H612" s="3" t="n">
        <v>0</v>
      </c>
      <c r="I612" s="3" t="n">
        <v>1</v>
      </c>
      <c r="J612" s="3" t="inlineStr"/>
      <c r="K612" s="3" t="inlineStr">
        <is>
          <t>nutritionally_complete</t>
        </is>
      </c>
      <c r="L612" s="3" t="inlineStr">
        <is>
          <t>UNKNOWN nutritionally_complete: Cannot determine 'nutritionally_complete' for this product</t>
        </is>
      </c>
    </row>
    <row r="613">
      <c r="A613" s="3" t="inlineStr">
        <is>
          <t>2.9</t>
        </is>
      </c>
      <c r="B613" s="3" t="inlineStr">
        <is>
          <t>Dzerams enterālās barošanas produkts. Īpašiem medicīniskiem nolūkiem paredzēta pārtika. Uztura režīms nepietiekama uztura uzņemšanas gadījumā. Ar uztu</t>
        </is>
      </c>
      <c r="C613" s="3" t="n">
        <v>5</v>
      </c>
      <c r="D613" s="3" t="inlineStr">
        <is>
          <t>Peptamen AF 500 ml</t>
        </is>
      </c>
      <c r="E613" s="7" t="inlineStr">
        <is>
          <t>UNKNOWN</t>
        </is>
      </c>
      <c r="F613" s="3" t="n">
        <v>0.667</v>
      </c>
      <c r="G613" s="3" t="n">
        <v>2</v>
      </c>
      <c r="H613" s="3" t="n">
        <v>0</v>
      </c>
      <c r="I613" s="3" t="n">
        <v>1</v>
      </c>
      <c r="J613" s="3" t="inlineStr"/>
      <c r="K613" s="3" t="inlineStr">
        <is>
          <t>nutritionally_complete</t>
        </is>
      </c>
      <c r="L613" s="3" t="inlineStr">
        <is>
          <t>UNKNOWN nutritionally_complete: Cannot determine 'nutritionally_complete' for this product</t>
        </is>
      </c>
    </row>
    <row r="614">
      <c r="A614" s="3" t="inlineStr">
        <is>
          <t>2.10</t>
        </is>
      </c>
      <c r="B614" s="3" t="inlineStr">
        <is>
          <t>Dzerams enterālās barošanas produkts. Īpašiem medicīniskiem nolūkiem paredzēta pārtika. Uztura režīms nepietiekama uztura uzņemšanas gadījumā. Ar uztu</t>
        </is>
      </c>
      <c r="C614" s="3" t="n">
        <v>1</v>
      </c>
      <c r="D614" s="3" t="inlineStr">
        <is>
          <t>Isosource Energy 500 ml</t>
        </is>
      </c>
      <c r="E614" s="4" t="inlineStr">
        <is>
          <t>PARTIALLY_COMPLIANT</t>
        </is>
      </c>
      <c r="F614" s="3" t="n">
        <v>0.8</v>
      </c>
      <c r="G614" s="3" t="n">
        <v>4</v>
      </c>
      <c r="H614" s="3" t="n">
        <v>0</v>
      </c>
      <c r="I614" s="3" t="n">
        <v>1</v>
      </c>
      <c r="J614" s="3" t="inlineStr"/>
      <c r="K614" s="3" t="inlineStr">
        <is>
          <t>nutritionally_complete</t>
        </is>
      </c>
      <c r="L614" s="3" t="inlineStr">
        <is>
          <t>UNKNOWN nutritionally_complete: Cannot determine 'nutritionally_complete' for this product</t>
        </is>
      </c>
    </row>
    <row r="615">
      <c r="A615" s="3" t="inlineStr">
        <is>
          <t>2.10</t>
        </is>
      </c>
      <c r="B615" s="3" t="inlineStr">
        <is>
          <t>Dzerams enterālās barošanas produkts. Īpašiem medicīniskiem nolūkiem paredzēta pārtika. Uztura režīms nepietiekama uztura uzņemšanas gadījumā. Ar uztu</t>
        </is>
      </c>
      <c r="C615" s="3" t="n">
        <v>2</v>
      </c>
      <c r="D615" s="3" t="inlineStr">
        <is>
          <t>Isosource Energy Fibre 500 ml</t>
        </is>
      </c>
      <c r="E615" s="4" t="inlineStr">
        <is>
          <t>PARTIALLY_COMPLIANT</t>
        </is>
      </c>
      <c r="F615" s="3" t="n">
        <v>0.8</v>
      </c>
      <c r="G615" s="3" t="n">
        <v>4</v>
      </c>
      <c r="H615" s="3" t="n">
        <v>0</v>
      </c>
      <c r="I615" s="3" t="n">
        <v>1</v>
      </c>
      <c r="J615" s="3" t="inlineStr"/>
      <c r="K615" s="3" t="inlineStr">
        <is>
          <t>nutritionally_complete</t>
        </is>
      </c>
      <c r="L615" s="3" t="inlineStr">
        <is>
          <t>UNKNOWN nutritionally_complete: Cannot determine 'nutritionally_complete' for this product</t>
        </is>
      </c>
    </row>
    <row r="616">
      <c r="A616" s="3" t="inlineStr">
        <is>
          <t>2.10</t>
        </is>
      </c>
      <c r="B616" s="3" t="inlineStr">
        <is>
          <t>Dzerams enterālās barošanas produkts. Īpašiem medicīniskiem nolūkiem paredzēta pārtika. Uztura režīms nepietiekama uztura uzņemšanas gadījumā. Ar uztu</t>
        </is>
      </c>
      <c r="C616" s="3" t="n">
        <v>3</v>
      </c>
      <c r="D616" s="3" t="inlineStr">
        <is>
          <t>Impact Enteral 500 ml</t>
        </is>
      </c>
      <c r="E616" s="4" t="inlineStr">
        <is>
          <t>PARTIALLY_COMPLIANT</t>
        </is>
      </c>
      <c r="F616" s="3" t="n">
        <v>0.8</v>
      </c>
      <c r="G616" s="3" t="n">
        <v>4</v>
      </c>
      <c r="H616" s="3" t="n">
        <v>0</v>
      </c>
      <c r="I616" s="3" t="n">
        <v>1</v>
      </c>
      <c r="J616" s="3" t="inlineStr"/>
      <c r="K616" s="3" t="inlineStr">
        <is>
          <t>nutritionally_complete</t>
        </is>
      </c>
      <c r="L616" s="3" t="inlineStr">
        <is>
          <t>UNKNOWN nutritionally_complete: Cannot determine 'nutritionally_complete' for this product</t>
        </is>
      </c>
    </row>
    <row r="617">
      <c r="A617" s="3" t="inlineStr">
        <is>
          <t>2.10</t>
        </is>
      </c>
      <c r="B617" s="3" t="inlineStr">
        <is>
          <t>Dzerams enterālās barošanas produkts. Īpašiem medicīniskiem nolūkiem paredzēta pārtika. Uztura režīms nepietiekama uztura uzņemšanas gadījumā. Ar uztu</t>
        </is>
      </c>
      <c r="C617" s="3" t="n">
        <v>4</v>
      </c>
      <c r="D617" s="3" t="inlineStr">
        <is>
          <t>Isosource Standard 500 ml</t>
        </is>
      </c>
      <c r="E617" s="5" t="inlineStr">
        <is>
          <t>NON_COMPLIANT</t>
        </is>
      </c>
      <c r="F617" s="3" t="n">
        <v>0.6</v>
      </c>
      <c r="G617" s="3" t="n">
        <v>3</v>
      </c>
      <c r="H617" s="3" t="n">
        <v>1</v>
      </c>
      <c r="I617" s="3" t="n">
        <v>1</v>
      </c>
      <c r="J617" s="3" t="inlineStr">
        <is>
          <t>protein: 4.0 g/100ml vs = 6.0 g/100ml</t>
        </is>
      </c>
      <c r="K617" s="3" t="inlineStr">
        <is>
          <t>nutritionally_complete</t>
        </is>
      </c>
      <c r="L617" s="3" t="inlineStr">
        <is>
          <t>FAIL protein: 4.0 does not satisfy = 6.0; UNKNOWN nutritionally_complete: Cannot determine 'nutritionally_complete' for this product</t>
        </is>
      </c>
    </row>
    <row r="618">
      <c r="A618" s="3" t="inlineStr">
        <is>
          <t>2.10</t>
        </is>
      </c>
      <c r="B618" s="3" t="inlineStr">
        <is>
          <t>Dzerams enterālās barošanas produkts. Īpašiem medicīniskiem nolūkiem paredzēta pārtika. Uztura režīms nepietiekama uztura uzņemšanas gadījumā. Ar uztu</t>
        </is>
      </c>
      <c r="C618" s="3" t="n">
        <v>5</v>
      </c>
      <c r="D618" s="3" t="inlineStr">
        <is>
          <t>Isosource Standard 1000 ml</t>
        </is>
      </c>
      <c r="E618" s="5" t="inlineStr">
        <is>
          <t>NON_COMPLIANT</t>
        </is>
      </c>
      <c r="F618" s="3" t="n">
        <v>0.6</v>
      </c>
      <c r="G618" s="3" t="n">
        <v>3</v>
      </c>
      <c r="H618" s="3" t="n">
        <v>1</v>
      </c>
      <c r="I618" s="3" t="n">
        <v>1</v>
      </c>
      <c r="J618" s="3" t="inlineStr">
        <is>
          <t>protein: 4.0 g/100ml vs = 6.0 g/100ml</t>
        </is>
      </c>
      <c r="K618" s="3" t="inlineStr">
        <is>
          <t>nutritionally_complete</t>
        </is>
      </c>
      <c r="L618" s="3" t="inlineStr">
        <is>
          <t>FAIL protein: 4.0 does not satisfy = 6.0; UNKNOWN nutritionally_complete: Cannot determine 'nutritionally_complete' for this product</t>
        </is>
      </c>
    </row>
    <row r="619">
      <c r="A619" s="3" t="inlineStr">
        <is>
          <t>2.11</t>
        </is>
      </c>
      <c r="B619" s="3" t="inlineStr">
        <is>
          <t>Dzerams enterālās barošanas produkts. Īpašiem medicīniskiem nolūkiem paredzēta pārtika. Uztura režīms nepietiekama uztura uzņemšanas gadījumā. Ar uztu</t>
        </is>
      </c>
      <c r="C619" s="3" t="n">
        <v>1</v>
      </c>
      <c r="D619" s="3" t="inlineStr">
        <is>
          <t>Isosource Energy 500 ml</t>
        </is>
      </c>
      <c r="E619" s="4" t="inlineStr">
        <is>
          <t>PARTIALLY_COMPLIANT</t>
        </is>
      </c>
      <c r="F619" s="3" t="n">
        <v>0.8</v>
      </c>
      <c r="G619" s="3" t="n">
        <v>4</v>
      </c>
      <c r="H619" s="3" t="n">
        <v>0</v>
      </c>
      <c r="I619" s="3" t="n">
        <v>1</v>
      </c>
      <c r="J619" s="3" t="inlineStr"/>
      <c r="K619" s="3" t="inlineStr">
        <is>
          <t>nutritionally_complete</t>
        </is>
      </c>
      <c r="L619" s="3" t="inlineStr">
        <is>
          <t>UNKNOWN nutritionally_complete: Cannot determine 'nutritionally_complete' for this product</t>
        </is>
      </c>
    </row>
    <row r="620">
      <c r="A620" s="3" t="inlineStr">
        <is>
          <t>2.11</t>
        </is>
      </c>
      <c r="B620" s="3" t="inlineStr">
        <is>
          <t>Dzerams enterālās barošanas produkts. Īpašiem medicīniskiem nolūkiem paredzēta pārtika. Uztura režīms nepietiekama uztura uzņemšanas gadījumā. Ar uztu</t>
        </is>
      </c>
      <c r="C620" s="3" t="n">
        <v>2</v>
      </c>
      <c r="D620" s="3" t="inlineStr">
        <is>
          <t>Isosource Energy Fibre 500 ml</t>
        </is>
      </c>
      <c r="E620" s="4" t="inlineStr">
        <is>
          <t>PARTIALLY_COMPLIANT</t>
        </is>
      </c>
      <c r="F620" s="3" t="n">
        <v>0.8</v>
      </c>
      <c r="G620" s="3" t="n">
        <v>4</v>
      </c>
      <c r="H620" s="3" t="n">
        <v>0</v>
      </c>
      <c r="I620" s="3" t="n">
        <v>1</v>
      </c>
      <c r="J620" s="3" t="inlineStr"/>
      <c r="K620" s="3" t="inlineStr">
        <is>
          <t>nutritionally_complete</t>
        </is>
      </c>
      <c r="L620" s="3" t="inlineStr">
        <is>
          <t>UNKNOWN nutritionally_complete: Cannot determine 'nutritionally_complete' for this product</t>
        </is>
      </c>
    </row>
    <row r="621">
      <c r="A621" s="3" t="inlineStr">
        <is>
          <t>2.11</t>
        </is>
      </c>
      <c r="B621" s="3" t="inlineStr">
        <is>
          <t>Dzerams enterālās barošanas produkts. Īpašiem medicīniskiem nolūkiem paredzēta pārtika. Uztura režīms nepietiekama uztura uzņemšanas gadījumā. Ar uztu</t>
        </is>
      </c>
      <c r="C621" s="3" t="n">
        <v>3</v>
      </c>
      <c r="D621" s="3" t="inlineStr">
        <is>
          <t>Impact Enteral 500 ml</t>
        </is>
      </c>
      <c r="E621" s="4" t="inlineStr">
        <is>
          <t>PARTIALLY_COMPLIANT</t>
        </is>
      </c>
      <c r="F621" s="3" t="n">
        <v>0.8</v>
      </c>
      <c r="G621" s="3" t="n">
        <v>4</v>
      </c>
      <c r="H621" s="3" t="n">
        <v>0</v>
      </c>
      <c r="I621" s="3" t="n">
        <v>1</v>
      </c>
      <c r="J621" s="3" t="inlineStr"/>
      <c r="K621" s="3" t="inlineStr">
        <is>
          <t>nutritionally_complete</t>
        </is>
      </c>
      <c r="L621" s="3" t="inlineStr">
        <is>
          <t>UNKNOWN nutritionally_complete: Cannot determine 'nutritionally_complete' for this product</t>
        </is>
      </c>
    </row>
    <row r="622">
      <c r="A622" s="3" t="inlineStr">
        <is>
          <t>2.11</t>
        </is>
      </c>
      <c r="B622" s="3" t="inlineStr">
        <is>
          <t>Dzerams enterālās barošanas produkts. Īpašiem medicīniskiem nolūkiem paredzēta pārtika. Uztura režīms nepietiekama uztura uzņemšanas gadījumā. Ar uztu</t>
        </is>
      </c>
      <c r="C622" s="3" t="n">
        <v>4</v>
      </c>
      <c r="D622" s="3" t="inlineStr">
        <is>
          <t>Isosource Standard 500 ml</t>
        </is>
      </c>
      <c r="E622" s="5" t="inlineStr">
        <is>
          <t>NON_COMPLIANT</t>
        </is>
      </c>
      <c r="F622" s="3" t="n">
        <v>0.6</v>
      </c>
      <c r="G622" s="3" t="n">
        <v>3</v>
      </c>
      <c r="H622" s="3" t="n">
        <v>1</v>
      </c>
      <c r="I622" s="3" t="n">
        <v>1</v>
      </c>
      <c r="J622" s="3" t="inlineStr">
        <is>
          <t>protein: 4.0 g/100ml vs = 6.0 g/100ml</t>
        </is>
      </c>
      <c r="K622" s="3" t="inlineStr">
        <is>
          <t>nutritionally_complete</t>
        </is>
      </c>
      <c r="L622" s="3" t="inlineStr">
        <is>
          <t>FAIL protein: 4.0 does not satisfy = 6.0; UNKNOWN nutritionally_complete: Cannot determine 'nutritionally_complete' for this product</t>
        </is>
      </c>
    </row>
    <row r="623">
      <c r="A623" s="3" t="inlineStr">
        <is>
          <t>2.11</t>
        </is>
      </c>
      <c r="B623" s="3" t="inlineStr">
        <is>
          <t>Dzerams enterālās barošanas produkts. Īpašiem medicīniskiem nolūkiem paredzēta pārtika. Uztura režīms nepietiekama uztura uzņemšanas gadījumā. Ar uztu</t>
        </is>
      </c>
      <c r="C623" s="3" t="n">
        <v>5</v>
      </c>
      <c r="D623" s="3" t="inlineStr">
        <is>
          <t>Isosource Standard 1000 ml</t>
        </is>
      </c>
      <c r="E623" s="5" t="inlineStr">
        <is>
          <t>NON_COMPLIANT</t>
        </is>
      </c>
      <c r="F623" s="3" t="n">
        <v>0.6</v>
      </c>
      <c r="G623" s="3" t="n">
        <v>3</v>
      </c>
      <c r="H623" s="3" t="n">
        <v>1</v>
      </c>
      <c r="I623" s="3" t="n">
        <v>1</v>
      </c>
      <c r="J623" s="3" t="inlineStr">
        <is>
          <t>protein: 4.0 g/100ml vs = 6.0 g/100ml</t>
        </is>
      </c>
      <c r="K623" s="3" t="inlineStr">
        <is>
          <t>nutritionally_complete</t>
        </is>
      </c>
      <c r="L623" s="3" t="inlineStr">
        <is>
          <t>FAIL protein: 4.0 does not satisfy = 6.0; UNKNOWN nutritionally_complete: Cannot determine 'nutritionally_complete' for this product</t>
        </is>
      </c>
    </row>
    <row r="624">
      <c r="A624" s="3" t="inlineStr">
        <is>
          <t>2.12</t>
        </is>
      </c>
      <c r="B624" s="3" t="inlineStr">
        <is>
          <t>Īpašiem medicīniskiem nolūkiem paredzēta pārtika. Uztura režīms agrīnas Alcheimera slimības gadījumā. Enerģētiskā vērtība 101 kcal/100ml, olbaltumviel</t>
        </is>
      </c>
      <c r="C624" s="3" t="n">
        <v>1</v>
      </c>
      <c r="D624" s="3" t="inlineStr">
        <is>
          <t>Isosource Junior 500 ml</t>
        </is>
      </c>
      <c r="E624" s="6" t="inlineStr">
        <is>
          <t>COMPLIANT</t>
        </is>
      </c>
      <c r="F624" s="3" t="n">
        <v>1</v>
      </c>
      <c r="G624" s="3" t="n">
        <v>4</v>
      </c>
      <c r="H624" s="3" t="n">
        <v>0</v>
      </c>
      <c r="I624" s="3" t="n">
        <v>0</v>
      </c>
      <c r="J624" s="3" t="inlineStr"/>
      <c r="K624" s="3" t="inlineStr"/>
      <c r="L624" s="3" t="inlineStr">
        <is>
          <t>All checked criteria passed</t>
        </is>
      </c>
    </row>
    <row r="625">
      <c r="A625" s="3" t="inlineStr">
        <is>
          <t>2.12</t>
        </is>
      </c>
      <c r="B625" s="3" t="inlineStr">
        <is>
          <t>Īpašiem medicīniskiem nolūkiem paredzēta pārtika. Uztura režīms agrīnas Alcheimera slimības gadījumā. Enerģētiskā vērtība 101 kcal/100ml, olbaltumviel</t>
        </is>
      </c>
      <c r="C625" s="3" t="n">
        <v>2</v>
      </c>
      <c r="D625" s="3" t="inlineStr">
        <is>
          <t>Resource Junior powder 400g</t>
        </is>
      </c>
      <c r="E625" s="7" t="inlineStr">
        <is>
          <t>UNKNOWN</t>
        </is>
      </c>
      <c r="F625" s="3" t="n">
        <v>0.25</v>
      </c>
      <c r="G625" s="3" t="n">
        <v>1</v>
      </c>
      <c r="H625" s="3" t="n">
        <v>0</v>
      </c>
      <c r="I625" s="3" t="n">
        <v>3</v>
      </c>
      <c r="J625" s="3" t="inlineStr"/>
      <c r="K625" s="3" t="inlineStr">
        <is>
          <t>energy; protein; lactose_free</t>
        </is>
      </c>
      <c r="L625" s="3" t="inlineStr">
        <is>
          <t>UNKNOWN energy: Incompatible units for 'energy': product is kcal/100g, requirement is kcal/100ml; UNKNOWN protein: Incompatible units for 'protein': product is g/100g, requirement is g/100ml; UNKNOWN lactose_free: Cannot determine 'lactose_free' for this product</t>
        </is>
      </c>
    </row>
    <row r="626">
      <c r="A626" s="3" t="inlineStr">
        <is>
          <t>2.12</t>
        </is>
      </c>
      <c r="B626" s="3" t="inlineStr">
        <is>
          <t>Īpašiem medicīniskiem nolūkiem paredzēta pārtika. Uztura režīms agrīnas Alcheimera slimības gadījumā. Enerģētiskā vērtība 101 kcal/100ml, olbaltumviel</t>
        </is>
      </c>
      <c r="C626" s="3" t="n">
        <v>3</v>
      </c>
      <c r="D626" s="3" t="inlineStr">
        <is>
          <t>Resource Glutamin 20x5g</t>
        </is>
      </c>
      <c r="E626" s="7" t="inlineStr">
        <is>
          <t>UNKNOWN</t>
        </is>
      </c>
      <c r="F626" s="3" t="n">
        <v>0.25</v>
      </c>
      <c r="G626" s="3" t="n">
        <v>1</v>
      </c>
      <c r="H626" s="3" t="n">
        <v>0</v>
      </c>
      <c r="I626" s="3" t="n">
        <v>3</v>
      </c>
      <c r="J626" s="3" t="inlineStr"/>
      <c r="K626" s="3" t="inlineStr">
        <is>
          <t>energy; protein; lactose_free</t>
        </is>
      </c>
      <c r="L626" s="3" t="inlineStr">
        <is>
          <t>UNKNOWN energy: Incompatible units for 'energy': product is kcal/100g, requirement is kcal/100ml; UNKNOWN protein: Incompatible units for 'protein': product is g/100g, requirement is g/100ml; UNKNOWN lactose_free: Cannot determine 'lactose_free' for this product</t>
        </is>
      </c>
    </row>
    <row r="627">
      <c r="A627" s="3" t="inlineStr">
        <is>
          <t>2.12</t>
        </is>
      </c>
      <c r="B627" s="3" t="inlineStr">
        <is>
          <t>Īpašiem medicīniskiem nolūkiem paredzēta pārtika. Uztura režīms agrīnas Alcheimera slimības gadījumā. Enerģētiskā vērtība 101 kcal/100ml, olbaltumviel</t>
        </is>
      </c>
      <c r="C627" s="3" t="n">
        <v>4</v>
      </c>
      <c r="D627" s="3" t="inlineStr">
        <is>
          <t>Isosource Standard 500 ml</t>
        </is>
      </c>
      <c r="E627" s="5" t="inlineStr">
        <is>
          <t>NON_COMPLIANT</t>
        </is>
      </c>
      <c r="F627" s="3" t="n">
        <v>0.75</v>
      </c>
      <c r="G627" s="3" t="n">
        <v>3</v>
      </c>
      <c r="H627" s="3" t="n">
        <v>1</v>
      </c>
      <c r="I627" s="3" t="n">
        <v>0</v>
      </c>
      <c r="J627" s="3" t="inlineStr">
        <is>
          <t>protein: 4.0 g/100ml vs = 2.6 g/100ml</t>
        </is>
      </c>
      <c r="K627" s="3" t="inlineStr"/>
      <c r="L627" s="3" t="inlineStr">
        <is>
          <t>FAIL protein: 4.0 does not satisfy = 2.6</t>
        </is>
      </c>
    </row>
    <row r="628">
      <c r="A628" s="3" t="inlineStr">
        <is>
          <t>2.12</t>
        </is>
      </c>
      <c r="B628" s="3" t="inlineStr">
        <is>
          <t>Īpašiem medicīniskiem nolūkiem paredzēta pārtika. Uztura režīms agrīnas Alcheimera slimības gadījumā. Enerģētiskā vērtība 101 kcal/100ml, olbaltumviel</t>
        </is>
      </c>
      <c r="C628" s="3" t="n">
        <v>5</v>
      </c>
      <c r="D628" s="3" t="inlineStr">
        <is>
          <t>Isosource Standard 1000 ml</t>
        </is>
      </c>
      <c r="E628" s="5" t="inlineStr">
        <is>
          <t>NON_COMPLIANT</t>
        </is>
      </c>
      <c r="F628" s="3" t="n">
        <v>0.75</v>
      </c>
      <c r="G628" s="3" t="n">
        <v>3</v>
      </c>
      <c r="H628" s="3" t="n">
        <v>1</v>
      </c>
      <c r="I628" s="3" t="n">
        <v>0</v>
      </c>
      <c r="J628" s="3" t="inlineStr">
        <is>
          <t>protein: 4.0 g/100ml vs = 2.6 g/100ml</t>
        </is>
      </c>
      <c r="K628" s="3" t="inlineStr"/>
      <c r="L628" s="3" t="inlineStr">
        <is>
          <t>FAIL protein: 4.0 does not satisfy = 2.6</t>
        </is>
      </c>
    </row>
    <row r="629">
      <c r="A629" s="3" t="inlineStr">
        <is>
          <t>2.13</t>
        </is>
      </c>
      <c r="B629" s="3" t="inlineStr">
        <is>
          <t>Īpašiem medicīniskiem nolūkiem paredzēts dzeramais medicīniskais uzturs. Pielietojams gan kā diētas papildinājums, gan kā vienīgais uztura avots. Satu</t>
        </is>
      </c>
      <c r="C629" s="3" t="n">
        <v>1</v>
      </c>
      <c r="D629" s="3" t="inlineStr">
        <is>
          <t>Resource Diabet Plus vanilla 200ml</t>
        </is>
      </c>
      <c r="E629" s="6" t="inlineStr">
        <is>
          <t>COMPLIANT</t>
        </is>
      </c>
      <c r="F629" s="3" t="n">
        <v>1</v>
      </c>
      <c r="G629" s="3" t="n">
        <v>5</v>
      </c>
      <c r="H629" s="3" t="n">
        <v>0</v>
      </c>
      <c r="I629" s="3" t="n">
        <v>0</v>
      </c>
      <c r="J629" s="3" t="inlineStr"/>
      <c r="K629" s="3" t="inlineStr"/>
      <c r="L629" s="3" t="inlineStr">
        <is>
          <t>All checked criteria passed</t>
        </is>
      </c>
    </row>
    <row r="630">
      <c r="A630" s="3" t="inlineStr">
        <is>
          <t>2.13</t>
        </is>
      </c>
      <c r="B630" s="3" t="inlineStr">
        <is>
          <t>Īpašiem medicīniskiem nolūkiem paredzēts dzeramais medicīniskais uzturs. Pielietojams gan kā diētas papildinājums, gan kā vienīgais uztura avots. Satu</t>
        </is>
      </c>
      <c r="C630" s="3" t="n">
        <v>2</v>
      </c>
      <c r="D630" s="3" t="inlineStr">
        <is>
          <t>Resource Diabet Plus strawberry 200ml</t>
        </is>
      </c>
      <c r="E630" s="6" t="inlineStr">
        <is>
          <t>COMPLIANT</t>
        </is>
      </c>
      <c r="F630" s="3" t="n">
        <v>1</v>
      </c>
      <c r="G630" s="3" t="n">
        <v>5</v>
      </c>
      <c r="H630" s="3" t="n">
        <v>0</v>
      </c>
      <c r="I630" s="3" t="n">
        <v>0</v>
      </c>
      <c r="J630" s="3" t="inlineStr"/>
      <c r="K630" s="3" t="inlineStr"/>
      <c r="L630" s="3" t="inlineStr">
        <is>
          <t>All checked criteria passed</t>
        </is>
      </c>
    </row>
    <row r="631">
      <c r="A631" s="3" t="inlineStr">
        <is>
          <t>2.13</t>
        </is>
      </c>
      <c r="B631" s="3" t="inlineStr">
        <is>
          <t>Īpašiem medicīniskiem nolūkiem paredzēts dzeramais medicīniskais uzturs. Pielietojams gan kā diētas papildinājums, gan kā vienīgais uztura avots. Satu</t>
        </is>
      </c>
      <c r="C631" s="3" t="n">
        <v>3</v>
      </c>
      <c r="D631" s="3" t="inlineStr">
        <is>
          <t>Resource Junior powder 400g</t>
        </is>
      </c>
      <c r="E631" s="7" t="inlineStr">
        <is>
          <t>UNKNOWN</t>
        </is>
      </c>
      <c r="F631" s="3" t="n">
        <v>0.2</v>
      </c>
      <c r="G631" s="3" t="n">
        <v>1</v>
      </c>
      <c r="H631" s="3" t="n">
        <v>0</v>
      </c>
      <c r="I631" s="3" t="n">
        <v>4</v>
      </c>
      <c r="J631" s="3" t="inlineStr"/>
      <c r="K631" s="3" t="inlineStr">
        <is>
          <t>energy; protein; volume; contains_fiber</t>
        </is>
      </c>
      <c r="L631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632">
      <c r="A632" s="3" t="inlineStr">
        <is>
          <t>2.13</t>
        </is>
      </c>
      <c r="B632" s="3" t="inlineStr">
        <is>
          <t>Īpašiem medicīniskiem nolūkiem paredzēts dzeramais medicīniskais uzturs. Pielietojams gan kā diētas papildinājums, gan kā vienīgais uztura avots. Satu</t>
        </is>
      </c>
      <c r="C632" s="3" t="n">
        <v>4</v>
      </c>
      <c r="D632" s="3" t="inlineStr">
        <is>
          <t>Resource Instant Protein powder 400g</t>
        </is>
      </c>
      <c r="E632" s="7" t="inlineStr">
        <is>
          <t>UNKNOWN</t>
        </is>
      </c>
      <c r="F632" s="3" t="n">
        <v>0.2</v>
      </c>
      <c r="G632" s="3" t="n">
        <v>1</v>
      </c>
      <c r="H632" s="3" t="n">
        <v>0</v>
      </c>
      <c r="I632" s="3" t="n">
        <v>4</v>
      </c>
      <c r="J632" s="3" t="inlineStr"/>
      <c r="K632" s="3" t="inlineStr">
        <is>
          <t>energy; protein; volume; contains_fiber</t>
        </is>
      </c>
      <c r="L632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633">
      <c r="A633" s="3" t="inlineStr">
        <is>
          <t>2.13</t>
        </is>
      </c>
      <c r="B633" s="3" t="inlineStr">
        <is>
          <t>Īpašiem medicīniskiem nolūkiem paredzēts dzeramais medicīniskais uzturs. Pielietojams gan kā diētas papildinājums, gan kā vienīgais uztura avots. Satu</t>
        </is>
      </c>
      <c r="C633" s="3" t="n">
        <v>5</v>
      </c>
      <c r="D633" s="3" t="inlineStr">
        <is>
          <t>Resource Glutamin 20x5g</t>
        </is>
      </c>
      <c r="E633" s="7" t="inlineStr">
        <is>
          <t>UNKNOWN</t>
        </is>
      </c>
      <c r="F633" s="3" t="n">
        <v>0.2</v>
      </c>
      <c r="G633" s="3" t="n">
        <v>1</v>
      </c>
      <c r="H633" s="3" t="n">
        <v>0</v>
      </c>
      <c r="I633" s="3" t="n">
        <v>4</v>
      </c>
      <c r="J633" s="3" t="inlineStr"/>
      <c r="K633" s="3" t="inlineStr">
        <is>
          <t>energy; protein; volume; contains_fiber</t>
        </is>
      </c>
      <c r="L633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634">
      <c r="A634" s="3" t="inlineStr">
        <is>
          <t>2.14</t>
        </is>
      </c>
      <c r="B634" s="3" t="inlineStr">
        <is>
          <t>Īpašiem medicīniskiem nolūkiem paredzēts dzeramais medicīniskais uzturs. Pielietojams gan kā diētas papildinājums, gan kā vienīgais uztura avots. Satu</t>
        </is>
      </c>
      <c r="C634" s="3" t="n">
        <v>1</v>
      </c>
      <c r="D634" s="3" t="inlineStr">
        <is>
          <t>Resource Diabet Plus vanilla 200ml</t>
        </is>
      </c>
      <c r="E634" s="6" t="inlineStr">
        <is>
          <t>COMPLIANT</t>
        </is>
      </c>
      <c r="F634" s="3" t="n">
        <v>1</v>
      </c>
      <c r="G634" s="3" t="n">
        <v>5</v>
      </c>
      <c r="H634" s="3" t="n">
        <v>0</v>
      </c>
      <c r="I634" s="3" t="n">
        <v>0</v>
      </c>
      <c r="J634" s="3" t="inlineStr"/>
      <c r="K634" s="3" t="inlineStr"/>
      <c r="L634" s="3" t="inlineStr">
        <is>
          <t>All checked criteria passed</t>
        </is>
      </c>
    </row>
    <row r="635">
      <c r="A635" s="3" t="inlineStr">
        <is>
          <t>2.14</t>
        </is>
      </c>
      <c r="B635" s="3" t="inlineStr">
        <is>
          <t>Īpašiem medicīniskiem nolūkiem paredzēts dzeramais medicīniskais uzturs. Pielietojams gan kā diētas papildinājums, gan kā vienīgais uztura avots. Satu</t>
        </is>
      </c>
      <c r="C635" s="3" t="n">
        <v>2</v>
      </c>
      <c r="D635" s="3" t="inlineStr">
        <is>
          <t>Resource Diabet Plus strawberry 200ml</t>
        </is>
      </c>
      <c r="E635" s="6" t="inlineStr">
        <is>
          <t>COMPLIANT</t>
        </is>
      </c>
      <c r="F635" s="3" t="n">
        <v>1</v>
      </c>
      <c r="G635" s="3" t="n">
        <v>5</v>
      </c>
      <c r="H635" s="3" t="n">
        <v>0</v>
      </c>
      <c r="I635" s="3" t="n">
        <v>0</v>
      </c>
      <c r="J635" s="3" t="inlineStr"/>
      <c r="K635" s="3" t="inlineStr"/>
      <c r="L635" s="3" t="inlineStr">
        <is>
          <t>All checked criteria passed</t>
        </is>
      </c>
    </row>
    <row r="636">
      <c r="A636" s="3" t="inlineStr">
        <is>
          <t>2.14</t>
        </is>
      </c>
      <c r="B636" s="3" t="inlineStr">
        <is>
          <t>Īpašiem medicīniskiem nolūkiem paredzēts dzeramais medicīniskais uzturs. Pielietojams gan kā diētas papildinājums, gan kā vienīgais uztura avots. Satu</t>
        </is>
      </c>
      <c r="C636" s="3" t="n">
        <v>3</v>
      </c>
      <c r="D636" s="3" t="inlineStr">
        <is>
          <t>Resource Junior powder 400g</t>
        </is>
      </c>
      <c r="E636" s="7" t="inlineStr">
        <is>
          <t>UNKNOWN</t>
        </is>
      </c>
      <c r="F636" s="3" t="n">
        <v>0.2</v>
      </c>
      <c r="G636" s="3" t="n">
        <v>1</v>
      </c>
      <c r="H636" s="3" t="n">
        <v>0</v>
      </c>
      <c r="I636" s="3" t="n">
        <v>4</v>
      </c>
      <c r="J636" s="3" t="inlineStr"/>
      <c r="K636" s="3" t="inlineStr">
        <is>
          <t>energy; protein; volume; contains_fiber</t>
        </is>
      </c>
      <c r="L636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637">
      <c r="A637" s="3" t="inlineStr">
        <is>
          <t>2.14</t>
        </is>
      </c>
      <c r="B637" s="3" t="inlineStr">
        <is>
          <t>Īpašiem medicīniskiem nolūkiem paredzēts dzeramais medicīniskais uzturs. Pielietojams gan kā diētas papildinājums, gan kā vienīgais uztura avots. Satu</t>
        </is>
      </c>
      <c r="C637" s="3" t="n">
        <v>4</v>
      </c>
      <c r="D637" s="3" t="inlineStr">
        <is>
          <t>Resource Instant Protein powder 400g</t>
        </is>
      </c>
      <c r="E637" s="7" t="inlineStr">
        <is>
          <t>UNKNOWN</t>
        </is>
      </c>
      <c r="F637" s="3" t="n">
        <v>0.2</v>
      </c>
      <c r="G637" s="3" t="n">
        <v>1</v>
      </c>
      <c r="H637" s="3" t="n">
        <v>0</v>
      </c>
      <c r="I637" s="3" t="n">
        <v>4</v>
      </c>
      <c r="J637" s="3" t="inlineStr"/>
      <c r="K637" s="3" t="inlineStr">
        <is>
          <t>energy; protein; volume; contains_fiber</t>
        </is>
      </c>
      <c r="L637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638">
      <c r="A638" s="3" t="inlineStr">
        <is>
          <t>2.14</t>
        </is>
      </c>
      <c r="B638" s="3" t="inlineStr">
        <is>
          <t>Īpašiem medicīniskiem nolūkiem paredzēts dzeramais medicīniskais uzturs. Pielietojams gan kā diētas papildinājums, gan kā vienīgais uztura avots. Satu</t>
        </is>
      </c>
      <c r="C638" s="3" t="n">
        <v>5</v>
      </c>
      <c r="D638" s="3" t="inlineStr">
        <is>
          <t>Resource Glutamin 20x5g</t>
        </is>
      </c>
      <c r="E638" s="7" t="inlineStr">
        <is>
          <t>UNKNOWN</t>
        </is>
      </c>
      <c r="F638" s="3" t="n">
        <v>0.2</v>
      </c>
      <c r="G638" s="3" t="n">
        <v>1</v>
      </c>
      <c r="H638" s="3" t="n">
        <v>0</v>
      </c>
      <c r="I638" s="3" t="n">
        <v>4</v>
      </c>
      <c r="J638" s="3" t="inlineStr"/>
      <c r="K638" s="3" t="inlineStr">
        <is>
          <t>energy; protein; volume; contains_fiber</t>
        </is>
      </c>
      <c r="L638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639">
      <c r="A639" s="3" t="inlineStr">
        <is>
          <t>2.15</t>
        </is>
      </c>
      <c r="B639" s="3" t="inlineStr">
        <is>
          <t>Īpašiem medicīniskiem nolūkiem paredzēta uztura papildinājums, maisījums ar L-glutamīnu. Uztura režīms pacientiem ar paaugstinātu L-glutamīna nepiecie</t>
        </is>
      </c>
      <c r="C639" s="3" t="n">
        <v>1</v>
      </c>
      <c r="D639" s="3" t="inlineStr">
        <is>
          <t>Resource Instant Protein powder 400g</t>
        </is>
      </c>
      <c r="E639" s="6" t="inlineStr">
        <is>
          <t>COMPLIANT</t>
        </is>
      </c>
      <c r="F639" s="3" t="n">
        <v>1</v>
      </c>
      <c r="G639" s="3" t="n">
        <v>2</v>
      </c>
      <c r="H639" s="3" t="n">
        <v>0</v>
      </c>
      <c r="I639" s="3" t="n">
        <v>0</v>
      </c>
      <c r="J639" s="3" t="inlineStr"/>
      <c r="K639" s="3" t="inlineStr"/>
      <c r="L639" s="3" t="inlineStr">
        <is>
          <t>All checked criteria passed</t>
        </is>
      </c>
    </row>
    <row r="640">
      <c r="A640" s="3" t="inlineStr">
        <is>
          <t>2.15</t>
        </is>
      </c>
      <c r="B640" s="3" t="inlineStr">
        <is>
          <t>Īpašiem medicīniskiem nolūkiem paredzēta uztura papildinājums, maisījums ar L-glutamīnu. Uztura režīms pacientiem ar paaugstinātu L-glutamīna nepiecie</t>
        </is>
      </c>
      <c r="C640" s="3" t="n">
        <v>2</v>
      </c>
      <c r="D640" s="3" t="inlineStr">
        <is>
          <t>Resource Glutamin 20x5g</t>
        </is>
      </c>
      <c r="E640" s="6" t="inlineStr">
        <is>
          <t>COMPLIANT</t>
        </is>
      </c>
      <c r="F640" s="3" t="n">
        <v>1</v>
      </c>
      <c r="G640" s="3" t="n">
        <v>2</v>
      </c>
      <c r="H640" s="3" t="n">
        <v>0</v>
      </c>
      <c r="I640" s="3" t="n">
        <v>0</v>
      </c>
      <c r="J640" s="3" t="inlineStr"/>
      <c r="K640" s="3" t="inlineStr"/>
      <c r="L640" s="3" t="inlineStr">
        <is>
          <t>All checked criteria passed</t>
        </is>
      </c>
    </row>
    <row r="641">
      <c r="A641" s="3" t="inlineStr">
        <is>
          <t>2.15</t>
        </is>
      </c>
      <c r="B641" s="3" t="inlineStr">
        <is>
          <t>Īpašiem medicīniskiem nolūkiem paredzēta uztura papildinājums, maisījums ar L-glutamīnu. Uztura režīms pacientiem ar paaugstinātu L-glutamīna nepiecie</t>
        </is>
      </c>
      <c r="C641" s="3" t="n">
        <v>3</v>
      </c>
      <c r="D641" s="3" t="inlineStr">
        <is>
          <t>Althera HMO powder 400g</t>
        </is>
      </c>
      <c r="E641" s="7" t="inlineStr">
        <is>
          <t>UNKNOWN</t>
        </is>
      </c>
      <c r="F641" s="3" t="n">
        <v>0.5</v>
      </c>
      <c r="G641" s="3" t="n">
        <v>1</v>
      </c>
      <c r="H641" s="3" t="n">
        <v>0</v>
      </c>
      <c r="I641" s="3" t="n">
        <v>1</v>
      </c>
      <c r="J641" s="3" t="inlineStr"/>
      <c r="K641" s="3" t="inlineStr">
        <is>
          <t>protein</t>
        </is>
      </c>
      <c r="L641" s="3" t="inlineStr">
        <is>
          <t>UNKNOWN protein: Incompatible units for 'protein': product is g/100ml, requirement is g/100g</t>
        </is>
      </c>
    </row>
    <row r="642">
      <c r="A642" s="3" t="inlineStr">
        <is>
          <t>2.15</t>
        </is>
      </c>
      <c r="B642" s="3" t="inlineStr">
        <is>
          <t>Īpašiem medicīniskiem nolūkiem paredzēta uztura papildinājums, maisījums ar L-glutamīnu. Uztura režīms pacientiem ar paaugstinātu L-glutamīna nepiecie</t>
        </is>
      </c>
      <c r="C642" s="3" t="n">
        <v>4</v>
      </c>
      <c r="D642" s="3" t="inlineStr">
        <is>
          <t>Alfamino HMO powder 400g</t>
        </is>
      </c>
      <c r="E642" s="7" t="inlineStr">
        <is>
          <t>UNKNOWN</t>
        </is>
      </c>
      <c r="F642" s="3" t="n">
        <v>0.5</v>
      </c>
      <c r="G642" s="3" t="n">
        <v>1</v>
      </c>
      <c r="H642" s="3" t="n">
        <v>0</v>
      </c>
      <c r="I642" s="3" t="n">
        <v>1</v>
      </c>
      <c r="J642" s="3" t="inlineStr"/>
      <c r="K642" s="3" t="inlineStr">
        <is>
          <t>protein</t>
        </is>
      </c>
      <c r="L642" s="3" t="inlineStr">
        <is>
          <t>UNKNOWN protein: Incompatible units for 'protein': product is g/100ml, requirement is g/100g</t>
        </is>
      </c>
    </row>
    <row r="643">
      <c r="A643" s="3" t="inlineStr">
        <is>
          <t>2.15</t>
        </is>
      </c>
      <c r="B643" s="3" t="inlineStr">
        <is>
          <t>Īpašiem medicīniskiem nolūkiem paredzēta uztura papildinājums, maisījums ar L-glutamīnu. Uztura režīms pacientiem ar paaugstinātu L-glutamīna nepiecie</t>
        </is>
      </c>
      <c r="C643" s="3" t="n">
        <v>5</v>
      </c>
      <c r="D643" s="3" t="inlineStr">
        <is>
          <t>Alfamino Junior HMO powder 400g</t>
        </is>
      </c>
      <c r="E643" s="7" t="inlineStr">
        <is>
          <t>UNKNOWN</t>
        </is>
      </c>
      <c r="F643" s="3" t="n">
        <v>0.5</v>
      </c>
      <c r="G643" s="3" t="n">
        <v>1</v>
      </c>
      <c r="H643" s="3" t="n">
        <v>0</v>
      </c>
      <c r="I643" s="3" t="n">
        <v>1</v>
      </c>
      <c r="J643" s="3" t="inlineStr"/>
      <c r="K643" s="3" t="inlineStr">
        <is>
          <t>protein</t>
        </is>
      </c>
      <c r="L643" s="3" t="inlineStr">
        <is>
          <t>UNKNOWN protein: Incompatible units for 'protein': product is g/100ml, requirement is g/100g</t>
        </is>
      </c>
    </row>
    <row r="644">
      <c r="A644" s="3" t="inlineStr">
        <is>
          <t>2.16</t>
        </is>
      </c>
      <c r="B644" s="3" t="inlineStr">
        <is>
          <t>Īpašiem medicīniskiem nolūkiem paredzēts dzeramais medicīniskais uzturs. Pielietojams gan kā diētas papildinājums, gan kā vienīgais uztura avots. Satu</t>
        </is>
      </c>
      <c r="C644" s="3" t="n">
        <v>1</v>
      </c>
      <c r="D644" s="3" t="inlineStr">
        <is>
          <t>Resource 2.0 vanilla 200ml</t>
        </is>
      </c>
      <c r="E644" s="6" t="inlineStr">
        <is>
          <t>COMPLIANT</t>
        </is>
      </c>
      <c r="F644" s="3" t="n">
        <v>1</v>
      </c>
      <c r="G644" s="3" t="n">
        <v>5</v>
      </c>
      <c r="H644" s="3" t="n">
        <v>0</v>
      </c>
      <c r="I644" s="3" t="n">
        <v>0</v>
      </c>
      <c r="J644" s="3" t="inlineStr"/>
      <c r="K644" s="3" t="inlineStr"/>
      <c r="L644" s="3" t="inlineStr">
        <is>
          <t>All checked criteria passed</t>
        </is>
      </c>
    </row>
    <row r="645">
      <c r="A645" s="3" t="inlineStr">
        <is>
          <t>2.16</t>
        </is>
      </c>
      <c r="B645" s="3" t="inlineStr">
        <is>
          <t>Īpašiem medicīniskiem nolūkiem paredzēts dzeramais medicīniskais uzturs. Pielietojams gan kā diētas papildinājums, gan kā vienīgais uztura avots. Satu</t>
        </is>
      </c>
      <c r="C645" s="3" t="n">
        <v>2</v>
      </c>
      <c r="D645" s="3" t="inlineStr">
        <is>
          <t>Resource 2.0 apricot 200ml</t>
        </is>
      </c>
      <c r="E645" s="6" t="inlineStr">
        <is>
          <t>COMPLIANT</t>
        </is>
      </c>
      <c r="F645" s="3" t="n">
        <v>1</v>
      </c>
      <c r="G645" s="3" t="n">
        <v>5</v>
      </c>
      <c r="H645" s="3" t="n">
        <v>0</v>
      </c>
      <c r="I645" s="3" t="n">
        <v>0</v>
      </c>
      <c r="J645" s="3" t="inlineStr"/>
      <c r="K645" s="3" t="inlineStr"/>
      <c r="L645" s="3" t="inlineStr">
        <is>
          <t>All checked criteria passed</t>
        </is>
      </c>
    </row>
    <row r="646">
      <c r="A646" s="3" t="inlineStr">
        <is>
          <t>2.16</t>
        </is>
      </c>
      <c r="B646" s="3" t="inlineStr">
        <is>
          <t>Īpašiem medicīniskiem nolūkiem paredzēts dzeramais medicīniskais uzturs. Pielietojams gan kā diētas papildinājums, gan kā vienīgais uztura avots. Satu</t>
        </is>
      </c>
      <c r="C646" s="3" t="n">
        <v>3</v>
      </c>
      <c r="D646" s="3" t="inlineStr">
        <is>
          <t>Resource Junior powder 400g</t>
        </is>
      </c>
      <c r="E646" s="7" t="inlineStr">
        <is>
          <t>UNKNOWN</t>
        </is>
      </c>
      <c r="F646" s="3" t="n">
        <v>0.2</v>
      </c>
      <c r="G646" s="3" t="n">
        <v>1</v>
      </c>
      <c r="H646" s="3" t="n">
        <v>0</v>
      </c>
      <c r="I646" s="3" t="n">
        <v>4</v>
      </c>
      <c r="J646" s="3" t="inlineStr"/>
      <c r="K646" s="3" t="inlineStr">
        <is>
          <t>energy; protein; volume; contains_fiber</t>
        </is>
      </c>
      <c r="L646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647">
      <c r="A647" s="3" t="inlineStr">
        <is>
          <t>2.16</t>
        </is>
      </c>
      <c r="B647" s="3" t="inlineStr">
        <is>
          <t>Īpašiem medicīniskiem nolūkiem paredzēts dzeramais medicīniskais uzturs. Pielietojams gan kā diētas papildinājums, gan kā vienīgais uztura avots. Satu</t>
        </is>
      </c>
      <c r="C647" s="3" t="n">
        <v>4</v>
      </c>
      <c r="D647" s="3" t="inlineStr">
        <is>
          <t>Resource Instant Protein powder 400g</t>
        </is>
      </c>
      <c r="E647" s="7" t="inlineStr">
        <is>
          <t>UNKNOWN</t>
        </is>
      </c>
      <c r="F647" s="3" t="n">
        <v>0.2</v>
      </c>
      <c r="G647" s="3" t="n">
        <v>1</v>
      </c>
      <c r="H647" s="3" t="n">
        <v>0</v>
      </c>
      <c r="I647" s="3" t="n">
        <v>4</v>
      </c>
      <c r="J647" s="3" t="inlineStr"/>
      <c r="K647" s="3" t="inlineStr">
        <is>
          <t>energy; protein; volume; contains_fiber</t>
        </is>
      </c>
      <c r="L647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648">
      <c r="A648" s="3" t="inlineStr">
        <is>
          <t>2.16</t>
        </is>
      </c>
      <c r="B648" s="3" t="inlineStr">
        <is>
          <t>Īpašiem medicīniskiem nolūkiem paredzēts dzeramais medicīniskais uzturs. Pielietojams gan kā diētas papildinājums, gan kā vienīgais uztura avots. Satu</t>
        </is>
      </c>
      <c r="C648" s="3" t="n">
        <v>5</v>
      </c>
      <c r="D648" s="3" t="inlineStr">
        <is>
          <t>Resource Glutamin 20x5g</t>
        </is>
      </c>
      <c r="E648" s="7" t="inlineStr">
        <is>
          <t>UNKNOWN</t>
        </is>
      </c>
      <c r="F648" s="3" t="n">
        <v>0.2</v>
      </c>
      <c r="G648" s="3" t="n">
        <v>1</v>
      </c>
      <c r="H648" s="3" t="n">
        <v>0</v>
      </c>
      <c r="I648" s="3" t="n">
        <v>4</v>
      </c>
      <c r="J648" s="3" t="inlineStr"/>
      <c r="K648" s="3" t="inlineStr">
        <is>
          <t>energy; protein; volume; contains_fiber</t>
        </is>
      </c>
      <c r="L648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649">
      <c r="A649" s="3" t="inlineStr">
        <is>
          <t>2.17</t>
        </is>
      </c>
      <c r="B649" s="3" t="inlineStr">
        <is>
          <t>Īpašiem medicīniskiem nolūkiem paredzēts dzeramais medicīniskais uzturs. Pielietojams gan kā diētas papildinājums, gan kā vienīgais uztura avots. Satu</t>
        </is>
      </c>
      <c r="C649" s="3" t="n">
        <v>1</v>
      </c>
      <c r="D649" s="3" t="inlineStr">
        <is>
          <t>Resource 2.0 vanilla 200ml</t>
        </is>
      </c>
      <c r="E649" s="6" t="inlineStr">
        <is>
          <t>COMPLIANT</t>
        </is>
      </c>
      <c r="F649" s="3" t="n">
        <v>1</v>
      </c>
      <c r="G649" s="3" t="n">
        <v>5</v>
      </c>
      <c r="H649" s="3" t="n">
        <v>0</v>
      </c>
      <c r="I649" s="3" t="n">
        <v>0</v>
      </c>
      <c r="J649" s="3" t="inlineStr"/>
      <c r="K649" s="3" t="inlineStr"/>
      <c r="L649" s="3" t="inlineStr">
        <is>
          <t>All checked criteria passed</t>
        </is>
      </c>
    </row>
    <row r="650">
      <c r="A650" s="3" t="inlineStr">
        <is>
          <t>2.17</t>
        </is>
      </c>
      <c r="B650" s="3" t="inlineStr">
        <is>
          <t>Īpašiem medicīniskiem nolūkiem paredzēts dzeramais medicīniskais uzturs. Pielietojams gan kā diētas papildinājums, gan kā vienīgais uztura avots. Satu</t>
        </is>
      </c>
      <c r="C650" s="3" t="n">
        <v>2</v>
      </c>
      <c r="D650" s="3" t="inlineStr">
        <is>
          <t>Resource 2.0 apricot 200ml</t>
        </is>
      </c>
      <c r="E650" s="6" t="inlineStr">
        <is>
          <t>COMPLIANT</t>
        </is>
      </c>
      <c r="F650" s="3" t="n">
        <v>1</v>
      </c>
      <c r="G650" s="3" t="n">
        <v>5</v>
      </c>
      <c r="H650" s="3" t="n">
        <v>0</v>
      </c>
      <c r="I650" s="3" t="n">
        <v>0</v>
      </c>
      <c r="J650" s="3" t="inlineStr"/>
      <c r="K650" s="3" t="inlineStr"/>
      <c r="L650" s="3" t="inlineStr">
        <is>
          <t>All checked criteria passed</t>
        </is>
      </c>
    </row>
    <row r="651">
      <c r="A651" s="3" t="inlineStr">
        <is>
          <t>2.17</t>
        </is>
      </c>
      <c r="B651" s="3" t="inlineStr">
        <is>
          <t>Īpašiem medicīniskiem nolūkiem paredzēts dzeramais medicīniskais uzturs. Pielietojams gan kā diētas papildinājums, gan kā vienīgais uztura avots. Satu</t>
        </is>
      </c>
      <c r="C651" s="3" t="n">
        <v>3</v>
      </c>
      <c r="D651" s="3" t="inlineStr">
        <is>
          <t>Resource Junior powder 400g</t>
        </is>
      </c>
      <c r="E651" s="7" t="inlineStr">
        <is>
          <t>UNKNOWN</t>
        </is>
      </c>
      <c r="F651" s="3" t="n">
        <v>0.2</v>
      </c>
      <c r="G651" s="3" t="n">
        <v>1</v>
      </c>
      <c r="H651" s="3" t="n">
        <v>0</v>
      </c>
      <c r="I651" s="3" t="n">
        <v>4</v>
      </c>
      <c r="J651" s="3" t="inlineStr"/>
      <c r="K651" s="3" t="inlineStr">
        <is>
          <t>energy; protein; volume; contains_fiber</t>
        </is>
      </c>
      <c r="L651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652">
      <c r="A652" s="3" t="inlineStr">
        <is>
          <t>2.17</t>
        </is>
      </c>
      <c r="B652" s="3" t="inlineStr">
        <is>
          <t>Īpašiem medicīniskiem nolūkiem paredzēts dzeramais medicīniskais uzturs. Pielietojams gan kā diētas papildinājums, gan kā vienīgais uztura avots. Satu</t>
        </is>
      </c>
      <c r="C652" s="3" t="n">
        <v>4</v>
      </c>
      <c r="D652" s="3" t="inlineStr">
        <is>
          <t>Resource Instant Protein powder 400g</t>
        </is>
      </c>
      <c r="E652" s="7" t="inlineStr">
        <is>
          <t>UNKNOWN</t>
        </is>
      </c>
      <c r="F652" s="3" t="n">
        <v>0.2</v>
      </c>
      <c r="G652" s="3" t="n">
        <v>1</v>
      </c>
      <c r="H652" s="3" t="n">
        <v>0</v>
      </c>
      <c r="I652" s="3" t="n">
        <v>4</v>
      </c>
      <c r="J652" s="3" t="inlineStr"/>
      <c r="K652" s="3" t="inlineStr">
        <is>
          <t>energy; protein; volume; contains_fiber</t>
        </is>
      </c>
      <c r="L652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653">
      <c r="A653" s="3" t="inlineStr">
        <is>
          <t>2.17</t>
        </is>
      </c>
      <c r="B653" s="3" t="inlineStr">
        <is>
          <t>Īpašiem medicīniskiem nolūkiem paredzēts dzeramais medicīniskais uzturs. Pielietojams gan kā diētas papildinājums, gan kā vienīgais uztura avots. Satu</t>
        </is>
      </c>
      <c r="C653" s="3" t="n">
        <v>5</v>
      </c>
      <c r="D653" s="3" t="inlineStr">
        <is>
          <t>Resource Glutamin 20x5g</t>
        </is>
      </c>
      <c r="E653" s="7" t="inlineStr">
        <is>
          <t>UNKNOWN</t>
        </is>
      </c>
      <c r="F653" s="3" t="n">
        <v>0.2</v>
      </c>
      <c r="G653" s="3" t="n">
        <v>1</v>
      </c>
      <c r="H653" s="3" t="n">
        <v>0</v>
      </c>
      <c r="I653" s="3" t="n">
        <v>4</v>
      </c>
      <c r="J653" s="3" t="inlineStr"/>
      <c r="K653" s="3" t="inlineStr">
        <is>
          <t>energy; protein; volume; contains_fiber</t>
        </is>
      </c>
      <c r="L653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654">
      <c r="A654" s="3" t="inlineStr">
        <is>
          <t>2.18</t>
        </is>
      </c>
      <c r="B654" s="3" t="inlineStr">
        <is>
          <t>Īpašiem medicīniskiem nolūkiem paredzēts dzeramais medicīniskais uzturs. Pielietojams gan kā diētas papildinājums, gan kā vienīgais uztura avots. Satu</t>
        </is>
      </c>
      <c r="C654" s="3" t="n">
        <v>1</v>
      </c>
      <c r="D654" s="3" t="inlineStr">
        <is>
          <t>Resource 2.0 vanilla 200ml</t>
        </is>
      </c>
      <c r="E654" s="6" t="inlineStr">
        <is>
          <t>COMPLIANT</t>
        </is>
      </c>
      <c r="F654" s="3" t="n">
        <v>1</v>
      </c>
      <c r="G654" s="3" t="n">
        <v>5</v>
      </c>
      <c r="H654" s="3" t="n">
        <v>0</v>
      </c>
      <c r="I654" s="3" t="n">
        <v>0</v>
      </c>
      <c r="J654" s="3" t="inlineStr"/>
      <c r="K654" s="3" t="inlineStr"/>
      <c r="L654" s="3" t="inlineStr">
        <is>
          <t>All checked criteria passed</t>
        </is>
      </c>
    </row>
    <row r="655">
      <c r="A655" s="3" t="inlineStr">
        <is>
          <t>2.18</t>
        </is>
      </c>
      <c r="B655" s="3" t="inlineStr">
        <is>
          <t>Īpašiem medicīniskiem nolūkiem paredzēts dzeramais medicīniskais uzturs. Pielietojams gan kā diētas papildinājums, gan kā vienīgais uztura avots. Satu</t>
        </is>
      </c>
      <c r="C655" s="3" t="n">
        <v>2</v>
      </c>
      <c r="D655" s="3" t="inlineStr">
        <is>
          <t>Resource 2.0 apricot 200ml</t>
        </is>
      </c>
      <c r="E655" s="6" t="inlineStr">
        <is>
          <t>COMPLIANT</t>
        </is>
      </c>
      <c r="F655" s="3" t="n">
        <v>1</v>
      </c>
      <c r="G655" s="3" t="n">
        <v>5</v>
      </c>
      <c r="H655" s="3" t="n">
        <v>0</v>
      </c>
      <c r="I655" s="3" t="n">
        <v>0</v>
      </c>
      <c r="J655" s="3" t="inlineStr"/>
      <c r="K655" s="3" t="inlineStr"/>
      <c r="L655" s="3" t="inlineStr">
        <is>
          <t>All checked criteria passed</t>
        </is>
      </c>
    </row>
    <row r="656">
      <c r="A656" s="3" t="inlineStr">
        <is>
          <t>2.18</t>
        </is>
      </c>
      <c r="B656" s="3" t="inlineStr">
        <is>
          <t>Īpašiem medicīniskiem nolūkiem paredzēts dzeramais medicīniskais uzturs. Pielietojams gan kā diētas papildinājums, gan kā vienīgais uztura avots. Satu</t>
        </is>
      </c>
      <c r="C656" s="3" t="n">
        <v>3</v>
      </c>
      <c r="D656" s="3" t="inlineStr">
        <is>
          <t>Resource Junior powder 400g</t>
        </is>
      </c>
      <c r="E656" s="7" t="inlineStr">
        <is>
          <t>UNKNOWN</t>
        </is>
      </c>
      <c r="F656" s="3" t="n">
        <v>0.2</v>
      </c>
      <c r="G656" s="3" t="n">
        <v>1</v>
      </c>
      <c r="H656" s="3" t="n">
        <v>0</v>
      </c>
      <c r="I656" s="3" t="n">
        <v>4</v>
      </c>
      <c r="J656" s="3" t="inlineStr"/>
      <c r="K656" s="3" t="inlineStr">
        <is>
          <t>energy; protein; volume; contains_fiber</t>
        </is>
      </c>
      <c r="L656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657">
      <c r="A657" s="3" t="inlineStr">
        <is>
          <t>2.18</t>
        </is>
      </c>
      <c r="B657" s="3" t="inlineStr">
        <is>
          <t>Īpašiem medicīniskiem nolūkiem paredzēts dzeramais medicīniskais uzturs. Pielietojams gan kā diētas papildinājums, gan kā vienīgais uztura avots. Satu</t>
        </is>
      </c>
      <c r="C657" s="3" t="n">
        <v>4</v>
      </c>
      <c r="D657" s="3" t="inlineStr">
        <is>
          <t>Resource Instant Protein powder 400g</t>
        </is>
      </c>
      <c r="E657" s="7" t="inlineStr">
        <is>
          <t>UNKNOWN</t>
        </is>
      </c>
      <c r="F657" s="3" t="n">
        <v>0.2</v>
      </c>
      <c r="G657" s="3" t="n">
        <v>1</v>
      </c>
      <c r="H657" s="3" t="n">
        <v>0</v>
      </c>
      <c r="I657" s="3" t="n">
        <v>4</v>
      </c>
      <c r="J657" s="3" t="inlineStr"/>
      <c r="K657" s="3" t="inlineStr">
        <is>
          <t>energy; protein; volume; contains_fiber</t>
        </is>
      </c>
      <c r="L657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658">
      <c r="A658" s="3" t="inlineStr">
        <is>
          <t>2.18</t>
        </is>
      </c>
      <c r="B658" s="3" t="inlineStr">
        <is>
          <t>Īpašiem medicīniskiem nolūkiem paredzēts dzeramais medicīniskais uzturs. Pielietojams gan kā diētas papildinājums, gan kā vienīgais uztura avots. Satu</t>
        </is>
      </c>
      <c r="C658" s="3" t="n">
        <v>5</v>
      </c>
      <c r="D658" s="3" t="inlineStr">
        <is>
          <t>Resource Glutamin 20x5g</t>
        </is>
      </c>
      <c r="E658" s="7" t="inlineStr">
        <is>
          <t>UNKNOWN</t>
        </is>
      </c>
      <c r="F658" s="3" t="n">
        <v>0.2</v>
      </c>
      <c r="G658" s="3" t="n">
        <v>1</v>
      </c>
      <c r="H658" s="3" t="n">
        <v>0</v>
      </c>
      <c r="I658" s="3" t="n">
        <v>4</v>
      </c>
      <c r="J658" s="3" t="inlineStr"/>
      <c r="K658" s="3" t="inlineStr">
        <is>
          <t>energy; protein; volume; contains_fiber</t>
        </is>
      </c>
      <c r="L658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659">
      <c r="A659" s="3" t="inlineStr">
        <is>
          <t>2.19</t>
        </is>
      </c>
      <c r="B659" s="3" t="inlineStr">
        <is>
          <t>Īpašiem medicīniskiem nolūkiem paredzēts dzeramais medicīniskais uzturs. Pielietojams gan kā diētas papildinājums, gan kā vienīgais uztura avots. Satu</t>
        </is>
      </c>
      <c r="C659" s="3" t="n">
        <v>1</v>
      </c>
      <c r="D659" s="3" t="inlineStr">
        <is>
          <t>Resource 2.0 vanilla 200ml</t>
        </is>
      </c>
      <c r="E659" s="6" t="inlineStr">
        <is>
          <t>COMPLIANT</t>
        </is>
      </c>
      <c r="F659" s="3" t="n">
        <v>1</v>
      </c>
      <c r="G659" s="3" t="n">
        <v>5</v>
      </c>
      <c r="H659" s="3" t="n">
        <v>0</v>
      </c>
      <c r="I659" s="3" t="n">
        <v>0</v>
      </c>
      <c r="J659" s="3" t="inlineStr"/>
      <c r="K659" s="3" t="inlineStr"/>
      <c r="L659" s="3" t="inlineStr">
        <is>
          <t>All checked criteria passed</t>
        </is>
      </c>
    </row>
    <row r="660">
      <c r="A660" s="3" t="inlineStr">
        <is>
          <t>2.19</t>
        </is>
      </c>
      <c r="B660" s="3" t="inlineStr">
        <is>
          <t>Īpašiem medicīniskiem nolūkiem paredzēts dzeramais medicīniskais uzturs. Pielietojams gan kā diētas papildinājums, gan kā vienīgais uztura avots. Satu</t>
        </is>
      </c>
      <c r="C660" s="3" t="n">
        <v>2</v>
      </c>
      <c r="D660" s="3" t="inlineStr">
        <is>
          <t>Resource 2.0 apricot 200ml</t>
        </is>
      </c>
      <c r="E660" s="6" t="inlineStr">
        <is>
          <t>COMPLIANT</t>
        </is>
      </c>
      <c r="F660" s="3" t="n">
        <v>1</v>
      </c>
      <c r="G660" s="3" t="n">
        <v>5</v>
      </c>
      <c r="H660" s="3" t="n">
        <v>0</v>
      </c>
      <c r="I660" s="3" t="n">
        <v>0</v>
      </c>
      <c r="J660" s="3" t="inlineStr"/>
      <c r="K660" s="3" t="inlineStr"/>
      <c r="L660" s="3" t="inlineStr">
        <is>
          <t>All checked criteria passed</t>
        </is>
      </c>
    </row>
    <row r="661">
      <c r="A661" s="3" t="inlineStr">
        <is>
          <t>2.19</t>
        </is>
      </c>
      <c r="B661" s="3" t="inlineStr">
        <is>
          <t>Īpašiem medicīniskiem nolūkiem paredzēts dzeramais medicīniskais uzturs. Pielietojams gan kā diētas papildinājums, gan kā vienīgais uztura avots. Satu</t>
        </is>
      </c>
      <c r="C661" s="3" t="n">
        <v>3</v>
      </c>
      <c r="D661" s="3" t="inlineStr">
        <is>
          <t>Resource Junior powder 400g</t>
        </is>
      </c>
      <c r="E661" s="7" t="inlineStr">
        <is>
          <t>UNKNOWN</t>
        </is>
      </c>
      <c r="F661" s="3" t="n">
        <v>0.2</v>
      </c>
      <c r="G661" s="3" t="n">
        <v>1</v>
      </c>
      <c r="H661" s="3" t="n">
        <v>0</v>
      </c>
      <c r="I661" s="3" t="n">
        <v>4</v>
      </c>
      <c r="J661" s="3" t="inlineStr"/>
      <c r="K661" s="3" t="inlineStr">
        <is>
          <t>energy; protein; volume; contains_fiber</t>
        </is>
      </c>
      <c r="L661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662">
      <c r="A662" s="3" t="inlineStr">
        <is>
          <t>2.19</t>
        </is>
      </c>
      <c r="B662" s="3" t="inlineStr">
        <is>
          <t>Īpašiem medicīniskiem nolūkiem paredzēts dzeramais medicīniskais uzturs. Pielietojams gan kā diētas papildinājums, gan kā vienīgais uztura avots. Satu</t>
        </is>
      </c>
      <c r="C662" s="3" t="n">
        <v>4</v>
      </c>
      <c r="D662" s="3" t="inlineStr">
        <is>
          <t>Resource Instant Protein powder 400g</t>
        </is>
      </c>
      <c r="E662" s="7" t="inlineStr">
        <is>
          <t>UNKNOWN</t>
        </is>
      </c>
      <c r="F662" s="3" t="n">
        <v>0.2</v>
      </c>
      <c r="G662" s="3" t="n">
        <v>1</v>
      </c>
      <c r="H662" s="3" t="n">
        <v>0</v>
      </c>
      <c r="I662" s="3" t="n">
        <v>4</v>
      </c>
      <c r="J662" s="3" t="inlineStr"/>
      <c r="K662" s="3" t="inlineStr">
        <is>
          <t>energy; protein; volume; contains_fiber</t>
        </is>
      </c>
      <c r="L662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663">
      <c r="A663" s="3" t="inlineStr">
        <is>
          <t>2.19</t>
        </is>
      </c>
      <c r="B663" s="3" t="inlineStr">
        <is>
          <t>Īpašiem medicīniskiem nolūkiem paredzēts dzeramais medicīniskais uzturs. Pielietojams gan kā diētas papildinājums, gan kā vienīgais uztura avots. Satu</t>
        </is>
      </c>
      <c r="C663" s="3" t="n">
        <v>5</v>
      </c>
      <c r="D663" s="3" t="inlineStr">
        <is>
          <t>Resource Glutamin 20x5g</t>
        </is>
      </c>
      <c r="E663" s="7" t="inlineStr">
        <is>
          <t>UNKNOWN</t>
        </is>
      </c>
      <c r="F663" s="3" t="n">
        <v>0.2</v>
      </c>
      <c r="G663" s="3" t="n">
        <v>1</v>
      </c>
      <c r="H663" s="3" t="n">
        <v>0</v>
      </c>
      <c r="I663" s="3" t="n">
        <v>4</v>
      </c>
      <c r="J663" s="3" t="inlineStr"/>
      <c r="K663" s="3" t="inlineStr">
        <is>
          <t>energy; protein; volume; contains_fiber</t>
        </is>
      </c>
      <c r="L663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664">
      <c r="A664" s="3" t="inlineStr">
        <is>
          <t>2.20</t>
        </is>
      </c>
      <c r="B664" s="3" t="inlineStr">
        <is>
          <t>Īpašiem medicīniskiem nolūkiem paredzēts dzeramais medicīniskais uzturs. Pielietojams gan kā diētas papildinājums, gan kā vienīgais uztura avots. Ar p</t>
        </is>
      </c>
      <c r="C664" s="3" t="n">
        <v>1</v>
      </c>
      <c r="D664" s="3" t="inlineStr">
        <is>
          <t>Resource 2.0 Fibre forest berry 200ml</t>
        </is>
      </c>
      <c r="E664" s="6" t="inlineStr">
        <is>
          <t>COMPLIANT</t>
        </is>
      </c>
      <c r="F664" s="3" t="n">
        <v>1</v>
      </c>
      <c r="G664" s="3" t="n">
        <v>4</v>
      </c>
      <c r="H664" s="3" t="n">
        <v>0</v>
      </c>
      <c r="I664" s="3" t="n">
        <v>0</v>
      </c>
      <c r="J664" s="3" t="inlineStr"/>
      <c r="K664" s="3" t="inlineStr"/>
      <c r="L664" s="3" t="inlineStr">
        <is>
          <t>All checked criteria passed</t>
        </is>
      </c>
    </row>
    <row r="665">
      <c r="A665" s="3" t="inlineStr">
        <is>
          <t>2.20</t>
        </is>
      </c>
      <c r="B665" s="3" t="inlineStr">
        <is>
          <t>Īpašiem medicīniskiem nolūkiem paredzēts dzeramais medicīniskais uzturs. Pielietojams gan kā diētas papildinājums, gan kā vienīgais uztura avots. Ar p</t>
        </is>
      </c>
      <c r="C665" s="3" t="n">
        <v>2</v>
      </c>
      <c r="D665" s="3" t="inlineStr">
        <is>
          <t>Resource 2.0 Fibre coffee 200ml</t>
        </is>
      </c>
      <c r="E665" s="6" t="inlineStr">
        <is>
          <t>COMPLIANT</t>
        </is>
      </c>
      <c r="F665" s="3" t="n">
        <v>1</v>
      </c>
      <c r="G665" s="3" t="n">
        <v>4</v>
      </c>
      <c r="H665" s="3" t="n">
        <v>0</v>
      </c>
      <c r="I665" s="3" t="n">
        <v>0</v>
      </c>
      <c r="J665" s="3" t="inlineStr"/>
      <c r="K665" s="3" t="inlineStr"/>
      <c r="L665" s="3" t="inlineStr">
        <is>
          <t>All checked criteria passed</t>
        </is>
      </c>
    </row>
    <row r="666">
      <c r="A666" s="3" t="inlineStr">
        <is>
          <t>2.20</t>
        </is>
      </c>
      <c r="B666" s="3" t="inlineStr">
        <is>
          <t>Īpašiem medicīniskiem nolūkiem paredzēts dzeramais medicīniskais uzturs. Pielietojams gan kā diētas papildinājums, gan kā vienīgais uztura avots. Ar p</t>
        </is>
      </c>
      <c r="C666" s="3" t="n">
        <v>3</v>
      </c>
      <c r="D666" s="3" t="inlineStr">
        <is>
          <t>Resource Junior powder 400g</t>
        </is>
      </c>
      <c r="E666" s="7" t="inlineStr">
        <is>
          <t>UNKNOWN</t>
        </is>
      </c>
      <c r="F666" s="3" t="n">
        <v>0</v>
      </c>
      <c r="G666" s="3" t="n">
        <v>0</v>
      </c>
      <c r="H666" s="3" t="n">
        <v>0</v>
      </c>
      <c r="I666" s="3" t="n">
        <v>4</v>
      </c>
      <c r="J666" s="3" t="inlineStr"/>
      <c r="K666" s="3" t="inlineStr">
        <is>
          <t>energy; protein; fiber; volume</t>
        </is>
      </c>
      <c r="L666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</t>
        </is>
      </c>
    </row>
    <row r="667">
      <c r="A667" s="3" t="inlineStr">
        <is>
          <t>2.20</t>
        </is>
      </c>
      <c r="B667" s="3" t="inlineStr">
        <is>
          <t>Īpašiem medicīniskiem nolūkiem paredzēts dzeramais medicīniskais uzturs. Pielietojams gan kā diētas papildinājums, gan kā vienīgais uztura avots. Ar p</t>
        </is>
      </c>
      <c r="C667" s="3" t="n">
        <v>4</v>
      </c>
      <c r="D667" s="3" t="inlineStr">
        <is>
          <t>Resource Instant Protein powder 400g</t>
        </is>
      </c>
      <c r="E667" s="7" t="inlineStr">
        <is>
          <t>UNKNOWN</t>
        </is>
      </c>
      <c r="F667" s="3" t="n">
        <v>0</v>
      </c>
      <c r="G667" s="3" t="n">
        <v>0</v>
      </c>
      <c r="H667" s="3" t="n">
        <v>0</v>
      </c>
      <c r="I667" s="3" t="n">
        <v>4</v>
      </c>
      <c r="J667" s="3" t="inlineStr"/>
      <c r="K667" s="3" t="inlineStr">
        <is>
          <t>energy; protein; fiber; volume</t>
        </is>
      </c>
      <c r="L667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</t>
        </is>
      </c>
    </row>
    <row r="668">
      <c r="A668" s="3" t="inlineStr">
        <is>
          <t>2.20</t>
        </is>
      </c>
      <c r="B668" s="3" t="inlineStr">
        <is>
          <t>Īpašiem medicīniskiem nolūkiem paredzēts dzeramais medicīniskais uzturs. Pielietojams gan kā diētas papildinājums, gan kā vienīgais uztura avots. Ar p</t>
        </is>
      </c>
      <c r="C668" s="3" t="n">
        <v>5</v>
      </c>
      <c r="D668" s="3" t="inlineStr">
        <is>
          <t>Resource Glutamin 20x5g</t>
        </is>
      </c>
      <c r="E668" s="7" t="inlineStr">
        <is>
          <t>UNKNOWN</t>
        </is>
      </c>
      <c r="F668" s="3" t="n">
        <v>0</v>
      </c>
      <c r="G668" s="3" t="n">
        <v>0</v>
      </c>
      <c r="H668" s="3" t="n">
        <v>0</v>
      </c>
      <c r="I668" s="3" t="n">
        <v>4</v>
      </c>
      <c r="J668" s="3" t="inlineStr"/>
      <c r="K668" s="3" t="inlineStr">
        <is>
          <t>energy; protein; fiber; volume</t>
        </is>
      </c>
      <c r="L668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</t>
        </is>
      </c>
    </row>
    <row r="669">
      <c r="A669" s="3" t="inlineStr">
        <is>
          <t>2.21</t>
        </is>
      </c>
      <c r="B669" s="3" t="inlineStr">
        <is>
          <t>Īpašiem medicīniskiem nolūkiem paredzēts dzeramais medicīniskais uzturs. Pielietojams gan kā diētas papildinājums, gan kā vienīgais uztura avots. Ar p</t>
        </is>
      </c>
      <c r="C669" s="3" t="n">
        <v>1</v>
      </c>
      <c r="D669" s="3" t="inlineStr">
        <is>
          <t>Resource 2.0 Fibre forest berry 200ml</t>
        </is>
      </c>
      <c r="E669" s="6" t="inlineStr">
        <is>
          <t>COMPLIANT</t>
        </is>
      </c>
      <c r="F669" s="3" t="n">
        <v>1</v>
      </c>
      <c r="G669" s="3" t="n">
        <v>4</v>
      </c>
      <c r="H669" s="3" t="n">
        <v>0</v>
      </c>
      <c r="I669" s="3" t="n">
        <v>0</v>
      </c>
      <c r="J669" s="3" t="inlineStr"/>
      <c r="K669" s="3" t="inlineStr"/>
      <c r="L669" s="3" t="inlineStr">
        <is>
          <t>All checked criteria passed</t>
        </is>
      </c>
    </row>
    <row r="670">
      <c r="A670" s="3" t="inlineStr">
        <is>
          <t>2.21</t>
        </is>
      </c>
      <c r="B670" s="3" t="inlineStr">
        <is>
          <t>Īpašiem medicīniskiem nolūkiem paredzēts dzeramais medicīniskais uzturs. Pielietojams gan kā diētas papildinājums, gan kā vienīgais uztura avots. Ar p</t>
        </is>
      </c>
      <c r="C670" s="3" t="n">
        <v>2</v>
      </c>
      <c r="D670" s="3" t="inlineStr">
        <is>
          <t>Resource 2.0 Fibre coffee 200ml</t>
        </is>
      </c>
      <c r="E670" s="6" t="inlineStr">
        <is>
          <t>COMPLIANT</t>
        </is>
      </c>
      <c r="F670" s="3" t="n">
        <v>1</v>
      </c>
      <c r="G670" s="3" t="n">
        <v>4</v>
      </c>
      <c r="H670" s="3" t="n">
        <v>0</v>
      </c>
      <c r="I670" s="3" t="n">
        <v>0</v>
      </c>
      <c r="J670" s="3" t="inlineStr"/>
      <c r="K670" s="3" t="inlineStr"/>
      <c r="L670" s="3" t="inlineStr">
        <is>
          <t>All checked criteria passed</t>
        </is>
      </c>
    </row>
    <row r="671">
      <c r="A671" s="3" t="inlineStr">
        <is>
          <t>2.21</t>
        </is>
      </c>
      <c r="B671" s="3" t="inlineStr">
        <is>
          <t>Īpašiem medicīniskiem nolūkiem paredzēts dzeramais medicīniskais uzturs. Pielietojams gan kā diētas papildinājums, gan kā vienīgais uztura avots. Ar p</t>
        </is>
      </c>
      <c r="C671" s="3" t="n">
        <v>3</v>
      </c>
      <c r="D671" s="3" t="inlineStr">
        <is>
          <t>Resource Junior powder 400g</t>
        </is>
      </c>
      <c r="E671" s="7" t="inlineStr">
        <is>
          <t>UNKNOWN</t>
        </is>
      </c>
      <c r="F671" s="3" t="n">
        <v>0</v>
      </c>
      <c r="G671" s="3" t="n">
        <v>0</v>
      </c>
      <c r="H671" s="3" t="n">
        <v>0</v>
      </c>
      <c r="I671" s="3" t="n">
        <v>4</v>
      </c>
      <c r="J671" s="3" t="inlineStr"/>
      <c r="K671" s="3" t="inlineStr">
        <is>
          <t>energy; protein; fiber; volume</t>
        </is>
      </c>
      <c r="L671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</t>
        </is>
      </c>
    </row>
    <row r="672">
      <c r="A672" s="3" t="inlineStr">
        <is>
          <t>2.21</t>
        </is>
      </c>
      <c r="B672" s="3" t="inlineStr">
        <is>
          <t>Īpašiem medicīniskiem nolūkiem paredzēts dzeramais medicīniskais uzturs. Pielietojams gan kā diētas papildinājums, gan kā vienīgais uztura avots. Ar p</t>
        </is>
      </c>
      <c r="C672" s="3" t="n">
        <v>4</v>
      </c>
      <c r="D672" s="3" t="inlineStr">
        <is>
          <t>Resource Instant Protein powder 400g</t>
        </is>
      </c>
      <c r="E672" s="7" t="inlineStr">
        <is>
          <t>UNKNOWN</t>
        </is>
      </c>
      <c r="F672" s="3" t="n">
        <v>0</v>
      </c>
      <c r="G672" s="3" t="n">
        <v>0</v>
      </c>
      <c r="H672" s="3" t="n">
        <v>0</v>
      </c>
      <c r="I672" s="3" t="n">
        <v>4</v>
      </c>
      <c r="J672" s="3" t="inlineStr"/>
      <c r="K672" s="3" t="inlineStr">
        <is>
          <t>energy; protein; fiber; volume</t>
        </is>
      </c>
      <c r="L672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</t>
        </is>
      </c>
    </row>
    <row r="673">
      <c r="A673" s="3" t="inlineStr">
        <is>
          <t>2.21</t>
        </is>
      </c>
      <c r="B673" s="3" t="inlineStr">
        <is>
          <t>Īpašiem medicīniskiem nolūkiem paredzēts dzeramais medicīniskais uzturs. Pielietojams gan kā diētas papildinājums, gan kā vienīgais uztura avots. Ar p</t>
        </is>
      </c>
      <c r="C673" s="3" t="n">
        <v>5</v>
      </c>
      <c r="D673" s="3" t="inlineStr">
        <is>
          <t>Resource Glutamin 20x5g</t>
        </is>
      </c>
      <c r="E673" s="7" t="inlineStr">
        <is>
          <t>UNKNOWN</t>
        </is>
      </c>
      <c r="F673" s="3" t="n">
        <v>0</v>
      </c>
      <c r="G673" s="3" t="n">
        <v>0</v>
      </c>
      <c r="H673" s="3" t="n">
        <v>0</v>
      </c>
      <c r="I673" s="3" t="n">
        <v>4</v>
      </c>
      <c r="J673" s="3" t="inlineStr"/>
      <c r="K673" s="3" t="inlineStr">
        <is>
          <t>energy; protein; fiber; volume</t>
        </is>
      </c>
      <c r="L673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</t>
        </is>
      </c>
    </row>
    <row r="674">
      <c r="A674" s="3" t="inlineStr">
        <is>
          <t>2.22</t>
        </is>
      </c>
      <c r="B674" s="3" t="inlineStr">
        <is>
          <t>Īpašiem medicīniskiem nolūkiem paredzēts dzeramais medicīniskais uzturs pacientiem ar cukura diabētu vai hiperglikēmiju. Pielietojams gan kā diētas pa</t>
        </is>
      </c>
      <c r="C674" s="3" t="n">
        <v>1</v>
      </c>
      <c r="D674" s="3" t="inlineStr">
        <is>
          <t>Resource Diabet Plus vanilla 200ml</t>
        </is>
      </c>
      <c r="E674" s="6" t="inlineStr">
        <is>
          <t>COMPLIANT</t>
        </is>
      </c>
      <c r="F674" s="3" t="n">
        <v>1</v>
      </c>
      <c r="G674" s="3" t="n">
        <v>6</v>
      </c>
      <c r="H674" s="3" t="n">
        <v>0</v>
      </c>
      <c r="I674" s="3" t="n">
        <v>0</v>
      </c>
      <c r="J674" s="3" t="inlineStr"/>
      <c r="K674" s="3" t="inlineStr"/>
      <c r="L674" s="3" t="inlineStr">
        <is>
          <t>All checked criteria passed</t>
        </is>
      </c>
    </row>
    <row r="675">
      <c r="A675" s="3" t="inlineStr">
        <is>
          <t>2.22</t>
        </is>
      </c>
      <c r="B675" s="3" t="inlineStr">
        <is>
          <t>Īpašiem medicīniskiem nolūkiem paredzēts dzeramais medicīniskais uzturs pacientiem ar cukura diabētu vai hiperglikēmiju. Pielietojams gan kā diētas pa</t>
        </is>
      </c>
      <c r="C675" s="3" t="n">
        <v>2</v>
      </c>
      <c r="D675" s="3" t="inlineStr">
        <is>
          <t>Resource Diabet Plus strawberry 200ml</t>
        </is>
      </c>
      <c r="E675" s="6" t="inlineStr">
        <is>
          <t>COMPLIANT</t>
        </is>
      </c>
      <c r="F675" s="3" t="n">
        <v>1</v>
      </c>
      <c r="G675" s="3" t="n">
        <v>6</v>
      </c>
      <c r="H675" s="3" t="n">
        <v>0</v>
      </c>
      <c r="I675" s="3" t="n">
        <v>0</v>
      </c>
      <c r="J675" s="3" t="inlineStr"/>
      <c r="K675" s="3" t="inlineStr"/>
      <c r="L675" s="3" t="inlineStr">
        <is>
          <t>All checked criteria passed</t>
        </is>
      </c>
    </row>
    <row r="676">
      <c r="A676" s="3" t="inlineStr">
        <is>
          <t>2.22</t>
        </is>
      </c>
      <c r="B676" s="3" t="inlineStr">
        <is>
          <t>Īpašiem medicīniskiem nolūkiem paredzēts dzeramais medicīniskais uzturs pacientiem ar cukura diabētu vai hiperglikēmiju. Pielietojams gan kā diētas pa</t>
        </is>
      </c>
      <c r="C676" s="3" t="n">
        <v>3</v>
      </c>
      <c r="D676" s="3" t="inlineStr">
        <is>
          <t>Resource Junior powder 400g</t>
        </is>
      </c>
      <c r="E676" s="7" t="inlineStr">
        <is>
          <t>UNKNOWN</t>
        </is>
      </c>
      <c r="F676" s="3" t="n">
        <v>0.167</v>
      </c>
      <c r="G676" s="3" t="n">
        <v>1</v>
      </c>
      <c r="H676" s="3" t="n">
        <v>0</v>
      </c>
      <c r="I676" s="3" t="n">
        <v>5</v>
      </c>
      <c r="J676" s="3" t="inlineStr"/>
      <c r="K676" s="3" t="inlineStr">
        <is>
          <t>energy; protein; fiber; volume; contains_fiber</t>
        </is>
      </c>
      <c r="L676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677">
      <c r="A677" s="3" t="inlineStr">
        <is>
          <t>2.22</t>
        </is>
      </c>
      <c r="B677" s="3" t="inlineStr">
        <is>
          <t>Īpašiem medicīniskiem nolūkiem paredzēts dzeramais medicīniskais uzturs pacientiem ar cukura diabētu vai hiperglikēmiju. Pielietojams gan kā diētas pa</t>
        </is>
      </c>
      <c r="C677" s="3" t="n">
        <v>4</v>
      </c>
      <c r="D677" s="3" t="inlineStr">
        <is>
          <t>Resource Instant Protein powder 400g</t>
        </is>
      </c>
      <c r="E677" s="7" t="inlineStr">
        <is>
          <t>UNKNOWN</t>
        </is>
      </c>
      <c r="F677" s="3" t="n">
        <v>0.167</v>
      </c>
      <c r="G677" s="3" t="n">
        <v>1</v>
      </c>
      <c r="H677" s="3" t="n">
        <v>0</v>
      </c>
      <c r="I677" s="3" t="n">
        <v>5</v>
      </c>
      <c r="J677" s="3" t="inlineStr"/>
      <c r="K677" s="3" t="inlineStr">
        <is>
          <t>energy; protein; fiber; volume; contains_fiber</t>
        </is>
      </c>
      <c r="L677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678">
      <c r="A678" s="3" t="inlineStr">
        <is>
          <t>2.22</t>
        </is>
      </c>
      <c r="B678" s="3" t="inlineStr">
        <is>
          <t>Īpašiem medicīniskiem nolūkiem paredzēts dzeramais medicīniskais uzturs pacientiem ar cukura diabētu vai hiperglikēmiju. Pielietojams gan kā diētas pa</t>
        </is>
      </c>
      <c r="C678" s="3" t="n">
        <v>5</v>
      </c>
      <c r="D678" s="3" t="inlineStr">
        <is>
          <t>Resource Glutamin 20x5g</t>
        </is>
      </c>
      <c r="E678" s="7" t="inlineStr">
        <is>
          <t>UNKNOWN</t>
        </is>
      </c>
      <c r="F678" s="3" t="n">
        <v>0.167</v>
      </c>
      <c r="G678" s="3" t="n">
        <v>1</v>
      </c>
      <c r="H678" s="3" t="n">
        <v>0</v>
      </c>
      <c r="I678" s="3" t="n">
        <v>5</v>
      </c>
      <c r="J678" s="3" t="inlineStr"/>
      <c r="K678" s="3" t="inlineStr">
        <is>
          <t>energy; protein; fiber; volume; contains_fiber</t>
        </is>
      </c>
      <c r="L678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679">
      <c r="A679" s="3" t="inlineStr">
        <is>
          <t>2.23</t>
        </is>
      </c>
      <c r="B679" s="3" t="inlineStr">
        <is>
          <t>Īpašiem medicīniskiem nolūkiem paredzēts dzeramais medicīniskais uzturs pacientiem ar cukura diabētu vai hiperglikēmiju. Pielietojams gan kā diētas pa</t>
        </is>
      </c>
      <c r="C679" s="3" t="n">
        <v>1</v>
      </c>
      <c r="D679" s="3" t="inlineStr">
        <is>
          <t>Resource Diabet Plus vanilla 200ml</t>
        </is>
      </c>
      <c r="E679" s="6" t="inlineStr">
        <is>
          <t>COMPLIANT</t>
        </is>
      </c>
      <c r="F679" s="3" t="n">
        <v>1</v>
      </c>
      <c r="G679" s="3" t="n">
        <v>6</v>
      </c>
      <c r="H679" s="3" t="n">
        <v>0</v>
      </c>
      <c r="I679" s="3" t="n">
        <v>0</v>
      </c>
      <c r="J679" s="3" t="inlineStr"/>
      <c r="K679" s="3" t="inlineStr"/>
      <c r="L679" s="3" t="inlineStr">
        <is>
          <t>All checked criteria passed</t>
        </is>
      </c>
    </row>
    <row r="680">
      <c r="A680" s="3" t="inlineStr">
        <is>
          <t>2.23</t>
        </is>
      </c>
      <c r="B680" s="3" t="inlineStr">
        <is>
          <t>Īpašiem medicīniskiem nolūkiem paredzēts dzeramais medicīniskais uzturs pacientiem ar cukura diabētu vai hiperglikēmiju. Pielietojams gan kā diētas pa</t>
        </is>
      </c>
      <c r="C680" s="3" t="n">
        <v>2</v>
      </c>
      <c r="D680" s="3" t="inlineStr">
        <is>
          <t>Resource Diabet Plus strawberry 200ml</t>
        </is>
      </c>
      <c r="E680" s="6" t="inlineStr">
        <is>
          <t>COMPLIANT</t>
        </is>
      </c>
      <c r="F680" s="3" t="n">
        <v>1</v>
      </c>
      <c r="G680" s="3" t="n">
        <v>6</v>
      </c>
      <c r="H680" s="3" t="n">
        <v>0</v>
      </c>
      <c r="I680" s="3" t="n">
        <v>0</v>
      </c>
      <c r="J680" s="3" t="inlineStr"/>
      <c r="K680" s="3" t="inlineStr"/>
      <c r="L680" s="3" t="inlineStr">
        <is>
          <t>All checked criteria passed</t>
        </is>
      </c>
    </row>
    <row r="681">
      <c r="A681" s="3" t="inlineStr">
        <is>
          <t>2.23</t>
        </is>
      </c>
      <c r="B681" s="3" t="inlineStr">
        <is>
          <t>Īpašiem medicīniskiem nolūkiem paredzēts dzeramais medicīniskais uzturs pacientiem ar cukura diabētu vai hiperglikēmiju. Pielietojams gan kā diētas pa</t>
        </is>
      </c>
      <c r="C681" s="3" t="n">
        <v>3</v>
      </c>
      <c r="D681" s="3" t="inlineStr">
        <is>
          <t>Resource Junior powder 400g</t>
        </is>
      </c>
      <c r="E681" s="7" t="inlineStr">
        <is>
          <t>UNKNOWN</t>
        </is>
      </c>
      <c r="F681" s="3" t="n">
        <v>0.167</v>
      </c>
      <c r="G681" s="3" t="n">
        <v>1</v>
      </c>
      <c r="H681" s="3" t="n">
        <v>0</v>
      </c>
      <c r="I681" s="3" t="n">
        <v>5</v>
      </c>
      <c r="J681" s="3" t="inlineStr"/>
      <c r="K681" s="3" t="inlineStr">
        <is>
          <t>energy; protein; fiber; volume; contains_fiber</t>
        </is>
      </c>
      <c r="L681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682">
      <c r="A682" s="3" t="inlineStr">
        <is>
          <t>2.23</t>
        </is>
      </c>
      <c r="B682" s="3" t="inlineStr">
        <is>
          <t>Īpašiem medicīniskiem nolūkiem paredzēts dzeramais medicīniskais uzturs pacientiem ar cukura diabētu vai hiperglikēmiju. Pielietojams gan kā diētas pa</t>
        </is>
      </c>
      <c r="C682" s="3" t="n">
        <v>4</v>
      </c>
      <c r="D682" s="3" t="inlineStr">
        <is>
          <t>Resource Instant Protein powder 400g</t>
        </is>
      </c>
      <c r="E682" s="7" t="inlineStr">
        <is>
          <t>UNKNOWN</t>
        </is>
      </c>
      <c r="F682" s="3" t="n">
        <v>0.167</v>
      </c>
      <c r="G682" s="3" t="n">
        <v>1</v>
      </c>
      <c r="H682" s="3" t="n">
        <v>0</v>
      </c>
      <c r="I682" s="3" t="n">
        <v>5</v>
      </c>
      <c r="J682" s="3" t="inlineStr"/>
      <c r="K682" s="3" t="inlineStr">
        <is>
          <t>energy; protein; fiber; volume; contains_fiber</t>
        </is>
      </c>
      <c r="L682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683">
      <c r="A683" s="3" t="inlineStr">
        <is>
          <t>2.23</t>
        </is>
      </c>
      <c r="B683" s="3" t="inlineStr">
        <is>
          <t>Īpašiem medicīniskiem nolūkiem paredzēts dzeramais medicīniskais uzturs pacientiem ar cukura diabētu vai hiperglikēmiju. Pielietojams gan kā diētas pa</t>
        </is>
      </c>
      <c r="C683" s="3" t="n">
        <v>5</v>
      </c>
      <c r="D683" s="3" t="inlineStr">
        <is>
          <t>Resource Glutamin 20x5g</t>
        </is>
      </c>
      <c r="E683" s="7" t="inlineStr">
        <is>
          <t>UNKNOWN</t>
        </is>
      </c>
      <c r="F683" s="3" t="n">
        <v>0.167</v>
      </c>
      <c r="G683" s="3" t="n">
        <v>1</v>
      </c>
      <c r="H683" s="3" t="n">
        <v>0</v>
      </c>
      <c r="I683" s="3" t="n">
        <v>5</v>
      </c>
      <c r="J683" s="3" t="inlineStr"/>
      <c r="K683" s="3" t="inlineStr">
        <is>
          <t>energy; protein; fiber; volume; contains_fiber</t>
        </is>
      </c>
      <c r="L683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684">
      <c r="A684" s="3" t="inlineStr">
        <is>
          <t>2.24</t>
        </is>
      </c>
      <c r="B684" s="3" t="inlineStr">
        <is>
          <t xml:space="preserve">Īpašiem medicīniskiem nolūkiem paredzēta pārtika hipoproteinēmijas gadījumā. Satur ne mazāk kā  90 g olbaltumvielu/100 g produkta. augstas kvalitātes </t>
        </is>
      </c>
      <c r="C684" s="3" t="n">
        <v>1</v>
      </c>
      <c r="D684" s="3" t="inlineStr">
        <is>
          <t>Isosource Standard 500 ml</t>
        </is>
      </c>
      <c r="E684" s="5" t="inlineStr">
        <is>
          <t>NON_COMPLIANT</t>
        </is>
      </c>
      <c r="F684" s="3" t="n">
        <v>0.5</v>
      </c>
      <c r="G684" s="3" t="n">
        <v>1</v>
      </c>
      <c r="H684" s="3" t="n">
        <v>1</v>
      </c>
      <c r="I684" s="3" t="n">
        <v>0</v>
      </c>
      <c r="J684" s="3" t="inlineStr">
        <is>
          <t>formulation: liquid vs powder</t>
        </is>
      </c>
      <c r="K684" s="3" t="inlineStr"/>
      <c r="L684" s="3" t="inlineStr">
        <is>
          <t>FAIL formulation: 'liquid' != 'powder'</t>
        </is>
      </c>
    </row>
    <row r="685">
      <c r="A685" s="3" t="inlineStr">
        <is>
          <t>2.24</t>
        </is>
      </c>
      <c r="B685" s="3" t="inlineStr">
        <is>
          <t xml:space="preserve">Īpašiem medicīniskiem nolūkiem paredzēta pārtika hipoproteinēmijas gadījumā. Satur ne mazāk kā  90 g olbaltumvielu/100 g produkta. augstas kvalitātes </t>
        </is>
      </c>
      <c r="C685" s="3" t="n">
        <v>2</v>
      </c>
      <c r="D685" s="3" t="inlineStr">
        <is>
          <t>Isosource Standard 1000 ml</t>
        </is>
      </c>
      <c r="E685" s="5" t="inlineStr">
        <is>
          <t>NON_COMPLIANT</t>
        </is>
      </c>
      <c r="F685" s="3" t="n">
        <v>0.5</v>
      </c>
      <c r="G685" s="3" t="n">
        <v>1</v>
      </c>
      <c r="H685" s="3" t="n">
        <v>1</v>
      </c>
      <c r="I685" s="3" t="n">
        <v>0</v>
      </c>
      <c r="J685" s="3" t="inlineStr">
        <is>
          <t>formulation: liquid vs powder</t>
        </is>
      </c>
      <c r="K685" s="3" t="inlineStr"/>
      <c r="L685" s="3" t="inlineStr">
        <is>
          <t>FAIL formulation: 'liquid' != 'powder'</t>
        </is>
      </c>
    </row>
    <row r="686">
      <c r="A686" s="3" t="inlineStr">
        <is>
          <t>2.24</t>
        </is>
      </c>
      <c r="B686" s="3" t="inlineStr">
        <is>
          <t xml:space="preserve">Īpašiem medicīniskiem nolūkiem paredzēta pārtika hipoproteinēmijas gadījumā. Satur ne mazāk kā  90 g olbaltumvielu/100 g produkta. augstas kvalitātes </t>
        </is>
      </c>
      <c r="C686" s="3" t="n">
        <v>3</v>
      </c>
      <c r="D686" s="3" t="inlineStr">
        <is>
          <t>Isosource Standard Fibre 500 ml</t>
        </is>
      </c>
      <c r="E686" s="5" t="inlineStr">
        <is>
          <t>NON_COMPLIANT</t>
        </is>
      </c>
      <c r="F686" s="3" t="n">
        <v>0.5</v>
      </c>
      <c r="G686" s="3" t="n">
        <v>1</v>
      </c>
      <c r="H686" s="3" t="n">
        <v>1</v>
      </c>
      <c r="I686" s="3" t="n">
        <v>0</v>
      </c>
      <c r="J686" s="3" t="inlineStr">
        <is>
          <t>formulation: liquid vs powder</t>
        </is>
      </c>
      <c r="K686" s="3" t="inlineStr"/>
      <c r="L686" s="3" t="inlineStr">
        <is>
          <t>FAIL formulation: 'liquid' != 'powder'</t>
        </is>
      </c>
    </row>
    <row r="687">
      <c r="A687" s="3" t="inlineStr">
        <is>
          <t>2.24</t>
        </is>
      </c>
      <c r="B687" s="3" t="inlineStr">
        <is>
          <t xml:space="preserve">Īpašiem medicīniskiem nolūkiem paredzēta pārtika hipoproteinēmijas gadījumā. Satur ne mazāk kā  90 g olbaltumvielu/100 g produkta. augstas kvalitātes </t>
        </is>
      </c>
      <c r="C687" s="3" t="n">
        <v>4</v>
      </c>
      <c r="D687" s="3" t="inlineStr">
        <is>
          <t>Isosource Standard Fibre 1000 ml</t>
        </is>
      </c>
      <c r="E687" s="5" t="inlineStr">
        <is>
          <t>NON_COMPLIANT</t>
        </is>
      </c>
      <c r="F687" s="3" t="n">
        <v>0.5</v>
      </c>
      <c r="G687" s="3" t="n">
        <v>1</v>
      </c>
      <c r="H687" s="3" t="n">
        <v>1</v>
      </c>
      <c r="I687" s="3" t="n">
        <v>0</v>
      </c>
      <c r="J687" s="3" t="inlineStr">
        <is>
          <t>formulation: liquid vs powder</t>
        </is>
      </c>
      <c r="K687" s="3" t="inlineStr"/>
      <c r="L687" s="3" t="inlineStr">
        <is>
          <t>FAIL formulation: 'liquid' != 'powder'</t>
        </is>
      </c>
    </row>
    <row r="688">
      <c r="A688" s="3" t="inlineStr">
        <is>
          <t>2.24</t>
        </is>
      </c>
      <c r="B688" s="3" t="inlineStr">
        <is>
          <t xml:space="preserve">Īpašiem medicīniskiem nolūkiem paredzēta pārtika hipoproteinēmijas gadījumā. Satur ne mazāk kā  90 g olbaltumvielu/100 g produkta. augstas kvalitātes </t>
        </is>
      </c>
      <c r="C688" s="3" t="n">
        <v>5</v>
      </c>
      <c r="D688" s="3" t="inlineStr">
        <is>
          <t>Isosource Energy 500 ml</t>
        </is>
      </c>
      <c r="E688" s="5" t="inlineStr">
        <is>
          <t>NON_COMPLIANT</t>
        </is>
      </c>
      <c r="F688" s="3" t="n">
        <v>0.5</v>
      </c>
      <c r="G688" s="3" t="n">
        <v>1</v>
      </c>
      <c r="H688" s="3" t="n">
        <v>1</v>
      </c>
      <c r="I688" s="3" t="n">
        <v>0</v>
      </c>
      <c r="J688" s="3" t="inlineStr">
        <is>
          <t>formulation: liquid vs powder</t>
        </is>
      </c>
      <c r="K688" s="3" t="inlineStr"/>
      <c r="L688" s="3" t="inlineStr">
        <is>
          <t>FAIL formulation: 'liquid' != 'powder'</t>
        </is>
      </c>
    </row>
    <row r="689">
      <c r="A689" s="3" t="inlineStr">
        <is>
          <t>2.25</t>
        </is>
      </c>
      <c r="B689" s="3" t="inlineStr">
        <is>
          <t>Īpašiem medicīniskiem nolūkiem paredzēta pārtika. Uztura režīms pacientiem nepietiekama uztura uzņemšanas gadījumā vai, ja pastāv risks nepietiekama u</t>
        </is>
      </c>
      <c r="C689" s="3" t="n">
        <v>1</v>
      </c>
      <c r="D689" s="3" t="inlineStr">
        <is>
          <t>Resource Junior powder 400g</t>
        </is>
      </c>
      <c r="E689" s="5" t="inlineStr">
        <is>
          <t>NON_COMPLIANT</t>
        </is>
      </c>
      <c r="F689" s="3" t="n">
        <v>0.857</v>
      </c>
      <c r="G689" s="3" t="n">
        <v>6</v>
      </c>
      <c r="H689" s="3" t="n">
        <v>1</v>
      </c>
      <c r="I689" s="3" t="n">
        <v>0</v>
      </c>
      <c r="J689" s="3" t="inlineStr">
        <is>
          <t>route: oral vs enteral</t>
        </is>
      </c>
      <c r="K689" s="3" t="inlineStr"/>
      <c r="L689" s="3" t="inlineStr">
        <is>
          <t>FAIL route: 'oral' != 'enteral'</t>
        </is>
      </c>
    </row>
    <row r="690">
      <c r="A690" s="3" t="inlineStr">
        <is>
          <t>2.25</t>
        </is>
      </c>
      <c r="B690" s="3" t="inlineStr">
        <is>
          <t>Īpašiem medicīniskiem nolūkiem paredzēta pārtika. Uztura režīms pacientiem nepietiekama uztura uzņemšanas gadījumā vai, ja pastāv risks nepietiekama u</t>
        </is>
      </c>
      <c r="C690" s="3" t="n">
        <v>2</v>
      </c>
      <c r="D690" s="3" t="inlineStr">
        <is>
          <t>Modulen IBD powder 400g</t>
        </is>
      </c>
      <c r="E690" s="5" t="inlineStr">
        <is>
          <t>NON_COMPLIANT</t>
        </is>
      </c>
      <c r="F690" s="3" t="n">
        <v>0.571</v>
      </c>
      <c r="G690" s="3" t="n">
        <v>4</v>
      </c>
      <c r="H690" s="3" t="n">
        <v>3</v>
      </c>
      <c r="I690" s="3" t="n">
        <v>0</v>
      </c>
      <c r="J690" s="3" t="inlineStr">
        <is>
          <t>protein: 17.5 g/100g vs = 13.9 g/100g; carbohydrates: 54.0 g/100g vs = 60.7 g/100g; route: oral vs enteral</t>
        </is>
      </c>
      <c r="K690" s="3" t="inlineStr"/>
      <c r="L690" s="3" t="inlineStr">
        <is>
          <t>FAIL protein: 17.5 does not satisfy = 13.9; FAIL carbohydrates: 54.0 does not satisfy = 60.7; FAIL route: 'oral' != 'enteral'</t>
        </is>
      </c>
    </row>
    <row r="691">
      <c r="A691" s="3" t="inlineStr">
        <is>
          <t>2.25</t>
        </is>
      </c>
      <c r="B691" s="3" t="inlineStr">
        <is>
          <t>Īpašiem medicīniskiem nolūkiem paredzēta pārtika. Uztura režīms pacientiem nepietiekama uztura uzņemšanas gadījumā vai, ja pastāv risks nepietiekama u</t>
        </is>
      </c>
      <c r="C691" s="3" t="n">
        <v>3</v>
      </c>
      <c r="D691" s="3" t="inlineStr">
        <is>
          <t>Isosource Standard 500 ml</t>
        </is>
      </c>
      <c r="E691" s="5" t="inlineStr">
        <is>
          <t>NON_COMPLIANT</t>
        </is>
      </c>
      <c r="F691" s="3" t="n">
        <v>0.429</v>
      </c>
      <c r="G691" s="3" t="n">
        <v>3</v>
      </c>
      <c r="H691" s="3" t="n">
        <v>1</v>
      </c>
      <c r="I691" s="3" t="n">
        <v>3</v>
      </c>
      <c r="J691" s="3" t="inlineStr">
        <is>
          <t>formulation: liquid vs powder</t>
        </is>
      </c>
      <c r="K691" s="3" t="inlineStr">
        <is>
          <t>energy; protein; carbohydrates</t>
        </is>
      </c>
      <c r="L691" s="3" t="inlineStr">
        <is>
          <t>UNKNOWN energy: Incompatible units for 'energy': product is kcal/100ml, requirement is kcal/100g; UNKNOWN protein: Incompatible units for 'protein': product is g/100ml, requirement is g/100g; UNKNOWN carbohydrates: Incompatible units for 'carbohydrates': product is g/100ml, requirement is g/100g; FAIL formulation: 'liquid' != 'powder'</t>
        </is>
      </c>
    </row>
    <row r="692">
      <c r="A692" s="3" t="inlineStr">
        <is>
          <t>2.25</t>
        </is>
      </c>
      <c r="B692" s="3" t="inlineStr">
        <is>
          <t>Īpašiem medicīniskiem nolūkiem paredzēta pārtika. Uztura režīms pacientiem nepietiekama uztura uzņemšanas gadījumā vai, ja pastāv risks nepietiekama u</t>
        </is>
      </c>
      <c r="C692" s="3" t="n">
        <v>4</v>
      </c>
      <c r="D692" s="3" t="inlineStr">
        <is>
          <t>Isosource Standard 1000 ml</t>
        </is>
      </c>
      <c r="E692" s="5" t="inlineStr">
        <is>
          <t>NON_COMPLIANT</t>
        </is>
      </c>
      <c r="F692" s="3" t="n">
        <v>0.429</v>
      </c>
      <c r="G692" s="3" t="n">
        <v>3</v>
      </c>
      <c r="H692" s="3" t="n">
        <v>1</v>
      </c>
      <c r="I692" s="3" t="n">
        <v>3</v>
      </c>
      <c r="J692" s="3" t="inlineStr">
        <is>
          <t>formulation: liquid vs powder</t>
        </is>
      </c>
      <c r="K692" s="3" t="inlineStr">
        <is>
          <t>energy; protein; carbohydrates</t>
        </is>
      </c>
      <c r="L692" s="3" t="inlineStr">
        <is>
          <t>UNKNOWN energy: Incompatible units for 'energy': product is kcal/100ml, requirement is kcal/100g; UNKNOWN protein: Incompatible units for 'protein': product is g/100ml, requirement is g/100g; UNKNOWN carbohydrates: Incompatible units for 'carbohydrates': product is g/100ml, requirement is g/100g; FAIL formulation: 'liquid' != 'powder'</t>
        </is>
      </c>
    </row>
    <row r="693">
      <c r="A693" s="3" t="inlineStr">
        <is>
          <t>2.25</t>
        </is>
      </c>
      <c r="B693" s="3" t="inlineStr">
        <is>
          <t>Īpašiem medicīniskiem nolūkiem paredzēta pārtika. Uztura režīms pacientiem nepietiekama uztura uzņemšanas gadījumā vai, ja pastāv risks nepietiekama u</t>
        </is>
      </c>
      <c r="C693" s="3" t="n">
        <v>5</v>
      </c>
      <c r="D693" s="3" t="inlineStr">
        <is>
          <t>Isosource Standard Fibre 500 ml</t>
        </is>
      </c>
      <c r="E693" s="5" t="inlineStr">
        <is>
          <t>NON_COMPLIANT</t>
        </is>
      </c>
      <c r="F693" s="3" t="n">
        <v>0.429</v>
      </c>
      <c r="G693" s="3" t="n">
        <v>3</v>
      </c>
      <c r="H693" s="3" t="n">
        <v>1</v>
      </c>
      <c r="I693" s="3" t="n">
        <v>3</v>
      </c>
      <c r="J693" s="3" t="inlineStr">
        <is>
          <t>formulation: liquid vs powder</t>
        </is>
      </c>
      <c r="K693" s="3" t="inlineStr">
        <is>
          <t>energy; protein; carbohydrates</t>
        </is>
      </c>
      <c r="L693" s="3" t="inlineStr">
        <is>
          <t>UNKNOWN energy: Incompatible units for 'energy': product is kcal/100ml, requirement is kcal/100g; UNKNOWN protein: Incompatible units for 'protein': product is g/100ml, requirement is g/100g; UNKNOWN carbohydrates: Incompatible units for 'carbohydrates': product is g/100ml, requirement is g/100g; FAIL formulation: 'liquid' != 'powder'</t>
        </is>
      </c>
    </row>
    <row r="694">
      <c r="A694" s="3" t="inlineStr">
        <is>
          <t>2.26</t>
        </is>
      </c>
      <c r="B694" s="3" t="inlineStr">
        <is>
          <t>Īpašiem medicīniskiem nolūkiem paredzēta pārtika. Uztura režīms pacientiem nepietiekama uztura uzņemšanas gadījumā vai, ja pastāv risks nepietiekama u</t>
        </is>
      </c>
      <c r="C694" s="3" t="n">
        <v>1</v>
      </c>
      <c r="D694" s="3" t="inlineStr">
        <is>
          <t>Resource Junior chocolate 200ml</t>
        </is>
      </c>
      <c r="E694" s="5" t="inlineStr">
        <is>
          <t>NON_COMPLIANT</t>
        </is>
      </c>
      <c r="F694" s="3" t="n">
        <v>0.857</v>
      </c>
      <c r="G694" s="3" t="n">
        <v>6</v>
      </c>
      <c r="H694" s="3" t="n">
        <v>1</v>
      </c>
      <c r="I694" s="3" t="n">
        <v>0</v>
      </c>
      <c r="J694" s="3" t="inlineStr">
        <is>
          <t>route: oral vs enteral</t>
        </is>
      </c>
      <c r="K694" s="3" t="inlineStr"/>
      <c r="L694" s="3" t="inlineStr">
        <is>
          <t>FAIL route: 'oral' != 'enteral'</t>
        </is>
      </c>
    </row>
    <row r="695">
      <c r="A695" s="3" t="inlineStr">
        <is>
          <t>2.26</t>
        </is>
      </c>
      <c r="B695" s="3" t="inlineStr">
        <is>
          <t>Īpašiem medicīniskiem nolūkiem paredzēta pārtika. Uztura režīms pacientiem nepietiekama uztura uzņemšanas gadījumā vai, ja pastāv risks nepietiekama u</t>
        </is>
      </c>
      <c r="C695" s="3" t="n">
        <v>2</v>
      </c>
      <c r="D695" s="3" t="inlineStr">
        <is>
          <t>Isosource Energy 500 ml</t>
        </is>
      </c>
      <c r="E695" s="5" t="inlineStr">
        <is>
          <t>NON_COMPLIANT</t>
        </is>
      </c>
      <c r="F695" s="3" t="n">
        <v>0.714</v>
      </c>
      <c r="G695" s="3" t="n">
        <v>5</v>
      </c>
      <c r="H695" s="3" t="n">
        <v>2</v>
      </c>
      <c r="I695" s="3" t="n">
        <v>0</v>
      </c>
      <c r="J695" s="3" t="inlineStr">
        <is>
          <t>protein: 6.2 g/100ml vs = 3.0 g/100ml; volume: 500.0 ml vs = 200.0 ml</t>
        </is>
      </c>
      <c r="K695" s="3" t="inlineStr"/>
      <c r="L695" s="3" t="inlineStr">
        <is>
          <t>FAIL protein: 6.2 does not satisfy = 3.0; FAIL volume: 500.0 ml != 200.0 ml</t>
        </is>
      </c>
    </row>
    <row r="696">
      <c r="A696" s="3" t="inlineStr">
        <is>
          <t>2.26</t>
        </is>
      </c>
      <c r="B696" s="3" t="inlineStr">
        <is>
          <t>Īpašiem medicīniskiem nolūkiem paredzēta pārtika. Uztura režīms pacientiem nepietiekama uztura uzņemšanas gadījumā vai, ja pastāv risks nepietiekama u</t>
        </is>
      </c>
      <c r="C696" s="3" t="n">
        <v>3</v>
      </c>
      <c r="D696" s="3" t="inlineStr">
        <is>
          <t>Peptamen Junior 500 ml</t>
        </is>
      </c>
      <c r="E696" s="5" t="inlineStr">
        <is>
          <t>NON_COMPLIANT</t>
        </is>
      </c>
      <c r="F696" s="3" t="n">
        <v>0.714</v>
      </c>
      <c r="G696" s="3" t="n">
        <v>5</v>
      </c>
      <c r="H696" s="3" t="n">
        <v>2</v>
      </c>
      <c r="I696" s="3" t="n">
        <v>0</v>
      </c>
      <c r="J696" s="3" t="inlineStr">
        <is>
          <t>carbohydrates: 11.4 g/100ml vs = 21.0 g/100ml; volume: 500.0 ml vs = 200.0 ml</t>
        </is>
      </c>
      <c r="K696" s="3" t="inlineStr"/>
      <c r="L696" s="3" t="inlineStr">
        <is>
          <t>FAIL carbohydrates: 11.4 does not satisfy = 21.0; FAIL volume: 500.0 ml != 200.0 ml</t>
        </is>
      </c>
    </row>
    <row r="697">
      <c r="A697" s="3" t="inlineStr">
        <is>
          <t>2.26</t>
        </is>
      </c>
      <c r="B697" s="3" t="inlineStr">
        <is>
          <t>Īpašiem medicīniskiem nolūkiem paredzēta pārtika. Uztura režīms pacientiem nepietiekama uztura uzņemšanas gadījumā vai, ja pastāv risks nepietiekama u</t>
        </is>
      </c>
      <c r="C697" s="3" t="n">
        <v>4</v>
      </c>
      <c r="D697" s="3" t="inlineStr">
        <is>
          <t>Resource Junior vanilla 200ml</t>
        </is>
      </c>
      <c r="E697" s="5" t="inlineStr">
        <is>
          <t>NON_COMPLIANT</t>
        </is>
      </c>
      <c r="F697" s="3" t="n">
        <v>0.714</v>
      </c>
      <c r="G697" s="3" t="n">
        <v>5</v>
      </c>
      <c r="H697" s="3" t="n">
        <v>2</v>
      </c>
      <c r="I697" s="3" t="n">
        <v>0</v>
      </c>
      <c r="J697" s="3" t="inlineStr">
        <is>
          <t>osmolarity: 360.0 mOsm/l vs &lt;= 346.0 mOsm/l; route: oral vs enteral</t>
        </is>
      </c>
      <c r="K697" s="3" t="inlineStr"/>
      <c r="L697" s="3" t="inlineStr">
        <is>
          <t>FAIL osmolarity: 360.0 does not satisfy &lt;= 346.0; FAIL route: 'oral' != 'enteral'</t>
        </is>
      </c>
    </row>
    <row r="698">
      <c r="A698" s="3" t="inlineStr">
        <is>
          <t>2.26</t>
        </is>
      </c>
      <c r="B698" s="3" t="inlineStr">
        <is>
          <t>Īpašiem medicīniskiem nolūkiem paredzēta pārtika. Uztura režīms pacientiem nepietiekama uztura uzņemšanas gadījumā vai, ja pastāv risks nepietiekama u</t>
        </is>
      </c>
      <c r="C698" s="3" t="n">
        <v>5</v>
      </c>
      <c r="D698" s="3" t="inlineStr">
        <is>
          <t>Resource Junior strawberry 200ml</t>
        </is>
      </c>
      <c r="E698" s="5" t="inlineStr">
        <is>
          <t>NON_COMPLIANT</t>
        </is>
      </c>
      <c r="F698" s="3" t="n">
        <v>0.714</v>
      </c>
      <c r="G698" s="3" t="n">
        <v>5</v>
      </c>
      <c r="H698" s="3" t="n">
        <v>2</v>
      </c>
      <c r="I698" s="3" t="n">
        <v>0</v>
      </c>
      <c r="J698" s="3" t="inlineStr">
        <is>
          <t>osmolarity: 360.0 mOsm/l vs &lt;= 346.0 mOsm/l; route: oral vs enteral</t>
        </is>
      </c>
      <c r="K698" s="3" t="inlineStr"/>
      <c r="L698" s="3" t="inlineStr">
        <is>
          <t>FAIL osmolarity: 360.0 does not satisfy &lt;= 346.0; FAIL route: 'oral' != 'enteral'</t>
        </is>
      </c>
    </row>
    <row r="699">
      <c r="A699" s="3" t="inlineStr">
        <is>
          <t>2.27</t>
        </is>
      </c>
      <c r="B699" s="3" t="inlineStr">
        <is>
          <t>Īpašiem medicīniskiem nolūkiem paredzēta pārtika. Uztura režīms pacientiem nepietiekama uztura uzņemšanas gadījumā vai, ja pastāv risks nepietiekama u</t>
        </is>
      </c>
      <c r="C699" s="3" t="n">
        <v>1</v>
      </c>
      <c r="D699" s="3" t="inlineStr">
        <is>
          <t>Resource Junior chocolate 200ml</t>
        </is>
      </c>
      <c r="E699" s="5" t="inlineStr">
        <is>
          <t>NON_COMPLIANT</t>
        </is>
      </c>
      <c r="F699" s="3" t="n">
        <v>0.857</v>
      </c>
      <c r="G699" s="3" t="n">
        <v>6</v>
      </c>
      <c r="H699" s="3" t="n">
        <v>1</v>
      </c>
      <c r="I699" s="3" t="n">
        <v>0</v>
      </c>
      <c r="J699" s="3" t="inlineStr">
        <is>
          <t>route: oral vs enteral</t>
        </is>
      </c>
      <c r="K699" s="3" t="inlineStr"/>
      <c r="L699" s="3" t="inlineStr">
        <is>
          <t>FAIL route: 'oral' != 'enteral'</t>
        </is>
      </c>
    </row>
    <row r="700">
      <c r="A700" s="3" t="inlineStr">
        <is>
          <t>2.27</t>
        </is>
      </c>
      <c r="B700" s="3" t="inlineStr">
        <is>
          <t>Īpašiem medicīniskiem nolūkiem paredzēta pārtika. Uztura režīms pacientiem nepietiekama uztura uzņemšanas gadījumā vai, ja pastāv risks nepietiekama u</t>
        </is>
      </c>
      <c r="C700" s="3" t="n">
        <v>2</v>
      </c>
      <c r="D700" s="3" t="inlineStr">
        <is>
          <t>Resource Junior vanilla 200ml</t>
        </is>
      </c>
      <c r="E700" s="5" t="inlineStr">
        <is>
          <t>NON_COMPLIANT</t>
        </is>
      </c>
      <c r="F700" s="3" t="n">
        <v>0.857</v>
      </c>
      <c r="G700" s="3" t="n">
        <v>6</v>
      </c>
      <c r="H700" s="3" t="n">
        <v>1</v>
      </c>
      <c r="I700" s="3" t="n">
        <v>0</v>
      </c>
      <c r="J700" s="3" t="inlineStr">
        <is>
          <t>route: oral vs enteral</t>
        </is>
      </c>
      <c r="K700" s="3" t="inlineStr"/>
      <c r="L700" s="3" t="inlineStr">
        <is>
          <t>FAIL route: 'oral' != 'enteral'</t>
        </is>
      </c>
    </row>
    <row r="701">
      <c r="A701" s="3" t="inlineStr">
        <is>
          <t>2.27</t>
        </is>
      </c>
      <c r="B701" s="3" t="inlineStr">
        <is>
          <t>Īpašiem medicīniskiem nolūkiem paredzēta pārtika. Uztura režīms pacientiem nepietiekama uztura uzņemšanas gadījumā vai, ja pastāv risks nepietiekama u</t>
        </is>
      </c>
      <c r="C701" s="3" t="n">
        <v>3</v>
      </c>
      <c r="D701" s="3" t="inlineStr">
        <is>
          <t>Resource Junior strawberry 200ml</t>
        </is>
      </c>
      <c r="E701" s="5" t="inlineStr">
        <is>
          <t>NON_COMPLIANT</t>
        </is>
      </c>
      <c r="F701" s="3" t="n">
        <v>0.857</v>
      </c>
      <c r="G701" s="3" t="n">
        <v>6</v>
      </c>
      <c r="H701" s="3" t="n">
        <v>1</v>
      </c>
      <c r="I701" s="3" t="n">
        <v>0</v>
      </c>
      <c r="J701" s="3" t="inlineStr">
        <is>
          <t>route: oral vs enteral</t>
        </is>
      </c>
      <c r="K701" s="3" t="inlineStr"/>
      <c r="L701" s="3" t="inlineStr">
        <is>
          <t>FAIL route: 'oral' != 'enteral'</t>
        </is>
      </c>
    </row>
    <row r="702">
      <c r="A702" s="3" t="inlineStr">
        <is>
          <t>2.27</t>
        </is>
      </c>
      <c r="B702" s="3" t="inlineStr">
        <is>
          <t>Īpašiem medicīniskiem nolūkiem paredzēta pārtika. Uztura režīms pacientiem nepietiekama uztura uzņemšanas gadījumā vai, ja pastāv risks nepietiekama u</t>
        </is>
      </c>
      <c r="C702" s="3" t="n">
        <v>4</v>
      </c>
      <c r="D702" s="3" t="inlineStr">
        <is>
          <t>Isosource Energy 500 ml</t>
        </is>
      </c>
      <c r="E702" s="5" t="inlineStr">
        <is>
          <t>NON_COMPLIANT</t>
        </is>
      </c>
      <c r="F702" s="3" t="n">
        <v>0.714</v>
      </c>
      <c r="G702" s="3" t="n">
        <v>5</v>
      </c>
      <c r="H702" s="3" t="n">
        <v>2</v>
      </c>
      <c r="I702" s="3" t="n">
        <v>0</v>
      </c>
      <c r="J702" s="3" t="inlineStr">
        <is>
          <t>protein: 6.2 g/100ml vs = 3.0 g/100ml; volume: 500.0 ml vs = 200.0 ml</t>
        </is>
      </c>
      <c r="K702" s="3" t="inlineStr"/>
      <c r="L702" s="3" t="inlineStr">
        <is>
          <t>FAIL protein: 6.2 does not satisfy = 3.0; FAIL volume: 500.0 ml != 200.0 ml</t>
        </is>
      </c>
    </row>
    <row r="703">
      <c r="A703" s="3" t="inlineStr">
        <is>
          <t>2.27</t>
        </is>
      </c>
      <c r="B703" s="3" t="inlineStr">
        <is>
          <t>Īpašiem medicīniskiem nolūkiem paredzēta pārtika. Uztura režīms pacientiem nepietiekama uztura uzņemšanas gadījumā vai, ja pastāv risks nepietiekama u</t>
        </is>
      </c>
      <c r="C703" s="3" t="n">
        <v>5</v>
      </c>
      <c r="D703" s="3" t="inlineStr">
        <is>
          <t>Peptamen Junior 500 ml</t>
        </is>
      </c>
      <c r="E703" s="5" t="inlineStr">
        <is>
          <t>NON_COMPLIANT</t>
        </is>
      </c>
      <c r="F703" s="3" t="n">
        <v>0.714</v>
      </c>
      <c r="G703" s="3" t="n">
        <v>5</v>
      </c>
      <c r="H703" s="3" t="n">
        <v>2</v>
      </c>
      <c r="I703" s="3" t="n">
        <v>0</v>
      </c>
      <c r="J703" s="3" t="inlineStr">
        <is>
          <t>carbohydrates: 11.4 g/100ml vs = 21.0 g/100ml; volume: 500.0 ml vs = 200.0 ml</t>
        </is>
      </c>
      <c r="K703" s="3" t="inlineStr"/>
      <c r="L703" s="3" t="inlineStr">
        <is>
          <t>FAIL carbohydrates: 11.4 does not satisfy = 21.0; FAIL volume: 500.0 ml != 200.0 ml</t>
        </is>
      </c>
    </row>
    <row r="704">
      <c r="A704" s="3" t="inlineStr">
        <is>
          <t>2.28</t>
        </is>
      </c>
      <c r="B704" s="3" t="inlineStr">
        <is>
          <t>Īpašiem medicīniskiem nolūkiem paredzēta pārtika. Uztura režīms pacientiem nepietiekama uztura uzņemšanas gadījumā vai, ja pastāv risks nepietiekama u</t>
        </is>
      </c>
      <c r="C704" s="3" t="n">
        <v>1</v>
      </c>
      <c r="D704" s="3" t="inlineStr">
        <is>
          <t>Resource Junior chocolate 200ml</t>
        </is>
      </c>
      <c r="E704" s="5" t="inlineStr">
        <is>
          <t>NON_COMPLIANT</t>
        </is>
      </c>
      <c r="F704" s="3" t="n">
        <v>0.857</v>
      </c>
      <c r="G704" s="3" t="n">
        <v>6</v>
      </c>
      <c r="H704" s="3" t="n">
        <v>1</v>
      </c>
      <c r="I704" s="3" t="n">
        <v>0</v>
      </c>
      <c r="J704" s="3" t="inlineStr">
        <is>
          <t>route: oral vs enteral</t>
        </is>
      </c>
      <c r="K704" s="3" t="inlineStr"/>
      <c r="L704" s="3" t="inlineStr">
        <is>
          <t>FAIL route: 'oral' != 'enteral'</t>
        </is>
      </c>
    </row>
    <row r="705">
      <c r="A705" s="3" t="inlineStr">
        <is>
          <t>2.28</t>
        </is>
      </c>
      <c r="B705" s="3" t="inlineStr">
        <is>
          <t>Īpašiem medicīniskiem nolūkiem paredzēta pārtika. Uztura režīms pacientiem nepietiekama uztura uzņemšanas gadījumā vai, ja pastāv risks nepietiekama u</t>
        </is>
      </c>
      <c r="C705" s="3" t="n">
        <v>2</v>
      </c>
      <c r="D705" s="3" t="inlineStr">
        <is>
          <t>Resource Junior vanilla 200ml</t>
        </is>
      </c>
      <c r="E705" s="5" t="inlineStr">
        <is>
          <t>NON_COMPLIANT</t>
        </is>
      </c>
      <c r="F705" s="3" t="n">
        <v>0.857</v>
      </c>
      <c r="G705" s="3" t="n">
        <v>6</v>
      </c>
      <c r="H705" s="3" t="n">
        <v>1</v>
      </c>
      <c r="I705" s="3" t="n">
        <v>0</v>
      </c>
      <c r="J705" s="3" t="inlineStr">
        <is>
          <t>route: oral vs enteral</t>
        </is>
      </c>
      <c r="K705" s="3" t="inlineStr"/>
      <c r="L705" s="3" t="inlineStr">
        <is>
          <t>FAIL route: 'oral' != 'enteral'</t>
        </is>
      </c>
    </row>
    <row r="706">
      <c r="A706" s="3" t="inlineStr">
        <is>
          <t>2.28</t>
        </is>
      </c>
      <c r="B706" s="3" t="inlineStr">
        <is>
          <t>Īpašiem medicīniskiem nolūkiem paredzēta pārtika. Uztura režīms pacientiem nepietiekama uztura uzņemšanas gadījumā vai, ja pastāv risks nepietiekama u</t>
        </is>
      </c>
      <c r="C706" s="3" t="n">
        <v>3</v>
      </c>
      <c r="D706" s="3" t="inlineStr">
        <is>
          <t>Resource Junior strawberry 200ml</t>
        </is>
      </c>
      <c r="E706" s="5" t="inlineStr">
        <is>
          <t>NON_COMPLIANT</t>
        </is>
      </c>
      <c r="F706" s="3" t="n">
        <v>0.857</v>
      </c>
      <c r="G706" s="3" t="n">
        <v>6</v>
      </c>
      <c r="H706" s="3" t="n">
        <v>1</v>
      </c>
      <c r="I706" s="3" t="n">
        <v>0</v>
      </c>
      <c r="J706" s="3" t="inlineStr">
        <is>
          <t>route: oral vs enteral</t>
        </is>
      </c>
      <c r="K706" s="3" t="inlineStr"/>
      <c r="L706" s="3" t="inlineStr">
        <is>
          <t>FAIL route: 'oral' != 'enteral'</t>
        </is>
      </c>
    </row>
    <row r="707">
      <c r="A707" s="3" t="inlineStr">
        <is>
          <t>2.28</t>
        </is>
      </c>
      <c r="B707" s="3" t="inlineStr">
        <is>
          <t>Īpašiem medicīniskiem nolūkiem paredzēta pārtika. Uztura režīms pacientiem nepietiekama uztura uzņemšanas gadījumā vai, ja pastāv risks nepietiekama u</t>
        </is>
      </c>
      <c r="C707" s="3" t="n">
        <v>4</v>
      </c>
      <c r="D707" s="3" t="inlineStr">
        <is>
          <t>Isosource Energy 500 ml</t>
        </is>
      </c>
      <c r="E707" s="5" t="inlineStr">
        <is>
          <t>NON_COMPLIANT</t>
        </is>
      </c>
      <c r="F707" s="3" t="n">
        <v>0.714</v>
      </c>
      <c r="G707" s="3" t="n">
        <v>5</v>
      </c>
      <c r="H707" s="3" t="n">
        <v>2</v>
      </c>
      <c r="I707" s="3" t="n">
        <v>0</v>
      </c>
      <c r="J707" s="3" t="inlineStr">
        <is>
          <t>protein: 6.2 g/100ml vs = 3.0 g/100ml; volume: 500.0 ml vs = 200.0 ml</t>
        </is>
      </c>
      <c r="K707" s="3" t="inlineStr"/>
      <c r="L707" s="3" t="inlineStr">
        <is>
          <t>FAIL protein: 6.2 does not satisfy = 3.0; FAIL volume: 500.0 ml != 200.0 ml</t>
        </is>
      </c>
    </row>
    <row r="708">
      <c r="A708" s="3" t="inlineStr">
        <is>
          <t>2.28</t>
        </is>
      </c>
      <c r="B708" s="3" t="inlineStr">
        <is>
          <t>Īpašiem medicīniskiem nolūkiem paredzēta pārtika. Uztura režīms pacientiem nepietiekama uztura uzņemšanas gadījumā vai, ja pastāv risks nepietiekama u</t>
        </is>
      </c>
      <c r="C708" s="3" t="n">
        <v>5</v>
      </c>
      <c r="D708" s="3" t="inlineStr">
        <is>
          <t>Peptamen Junior 500 ml</t>
        </is>
      </c>
      <c r="E708" s="5" t="inlineStr">
        <is>
          <t>NON_COMPLIANT</t>
        </is>
      </c>
      <c r="F708" s="3" t="n">
        <v>0.714</v>
      </c>
      <c r="G708" s="3" t="n">
        <v>5</v>
      </c>
      <c r="H708" s="3" t="n">
        <v>2</v>
      </c>
      <c r="I708" s="3" t="n">
        <v>0</v>
      </c>
      <c r="J708" s="3" t="inlineStr">
        <is>
          <t>carbohydrates: 11.4 g/100ml vs = 21.0 g/100ml; volume: 500.0 ml vs = 200.0 ml</t>
        </is>
      </c>
      <c r="K708" s="3" t="inlineStr"/>
      <c r="L708" s="3" t="inlineStr">
        <is>
          <t>FAIL carbohydrates: 11.4 does not satisfy = 21.0; FAIL volume: 500.0 ml != 200.0 ml</t>
        </is>
      </c>
    </row>
    <row r="709">
      <c r="A709" s="3" t="inlineStr">
        <is>
          <t>2.29</t>
        </is>
      </c>
      <c r="B709" s="3" t="inlineStr">
        <is>
          <t xml:space="preserve">Īpašiem medicīniskiem nolūkiem paredzēts dzeramais medicīniskais uzturs.  Satur visas nepieciešamās uzturvielas. Bez šķiedrvielām. Satur ne vairāk kā </t>
        </is>
      </c>
      <c r="C709" s="3" t="n">
        <v>1</v>
      </c>
      <c r="D709" s="3" t="inlineStr">
        <is>
          <t>Resource Protein strawberry 200ml</t>
        </is>
      </c>
      <c r="E709" s="6" t="inlineStr">
        <is>
          <t>COMPLIANT</t>
        </is>
      </c>
      <c r="F709" s="3" t="n">
        <v>1</v>
      </c>
      <c r="G709" s="3" t="n">
        <v>5</v>
      </c>
      <c r="H709" s="3" t="n">
        <v>0</v>
      </c>
      <c r="I709" s="3" t="n">
        <v>0</v>
      </c>
      <c r="J709" s="3" t="inlineStr"/>
      <c r="K709" s="3" t="inlineStr"/>
      <c r="L709" s="3" t="inlineStr">
        <is>
          <t>All checked criteria passed</t>
        </is>
      </c>
    </row>
    <row r="710">
      <c r="A710" s="3" t="inlineStr">
        <is>
          <t>2.29</t>
        </is>
      </c>
      <c r="B710" s="3" t="inlineStr">
        <is>
          <t xml:space="preserve">Īpašiem medicīniskiem nolūkiem paredzēts dzeramais medicīniskais uzturs.  Satur visas nepieciešamās uzturvielas. Bez šķiedrvielām. Satur ne vairāk kā </t>
        </is>
      </c>
      <c r="C710" s="3" t="n">
        <v>2</v>
      </c>
      <c r="D710" s="3" t="inlineStr">
        <is>
          <t>Resource Junior powder 400g</t>
        </is>
      </c>
      <c r="E710" s="7" t="inlineStr">
        <is>
          <t>UNKNOWN</t>
        </is>
      </c>
      <c r="F710" s="3" t="n">
        <v>0.4</v>
      </c>
      <c r="G710" s="3" t="n">
        <v>2</v>
      </c>
      <c r="H710" s="3" t="n">
        <v>0</v>
      </c>
      <c r="I710" s="3" t="n">
        <v>3</v>
      </c>
      <c r="J710" s="3" t="inlineStr"/>
      <c r="K710" s="3" t="inlineStr">
        <is>
          <t>energy; volume; contains_fiber</t>
        </is>
      </c>
      <c r="L710" s="3" t="inlineStr">
        <is>
          <t>UNKNOWN energy: Incompatible units for 'energy': product is kcal/100g, requirement is kcal/100ml; UNKNOWN volume: Not comparable: product in g, requirement in ml; UNKNOWN contains_fiber: Cannot determine 'contains_fiber' for this product</t>
        </is>
      </c>
    </row>
    <row r="711">
      <c r="A711" s="3" t="inlineStr">
        <is>
          <t>2.29</t>
        </is>
      </c>
      <c r="B711" s="3" t="inlineStr">
        <is>
          <t xml:space="preserve">Īpašiem medicīniskiem nolūkiem paredzēts dzeramais medicīniskais uzturs.  Satur visas nepieciešamās uzturvielas. Bez šķiedrvielām. Satur ne vairāk kā </t>
        </is>
      </c>
      <c r="C711" s="3" t="n">
        <v>3</v>
      </c>
      <c r="D711" s="3" t="inlineStr">
        <is>
          <t>Modulen IBD powder 400g</t>
        </is>
      </c>
      <c r="E711" s="7" t="inlineStr">
        <is>
          <t>UNKNOWN</t>
        </is>
      </c>
      <c r="F711" s="3" t="n">
        <v>0.4</v>
      </c>
      <c r="G711" s="3" t="n">
        <v>2</v>
      </c>
      <c r="H711" s="3" t="n">
        <v>0</v>
      </c>
      <c r="I711" s="3" t="n">
        <v>3</v>
      </c>
      <c r="J711" s="3" t="inlineStr"/>
      <c r="K711" s="3" t="inlineStr">
        <is>
          <t>energy; volume; contains_fiber</t>
        </is>
      </c>
      <c r="L711" s="3" t="inlineStr">
        <is>
          <t>UNKNOWN energy: Incompatible units for 'energy': product is kcal/100g, requirement is kcal/100ml; UNKNOWN volume: Not comparable: product in g, requirement in ml; UNKNOWN contains_fiber: Cannot determine 'contains_fiber' for this product</t>
        </is>
      </c>
    </row>
    <row r="712">
      <c r="A712" s="3" t="inlineStr">
        <is>
          <t>2.29</t>
        </is>
      </c>
      <c r="B712" s="3" t="inlineStr">
        <is>
          <t xml:space="preserve">Īpašiem medicīniskiem nolūkiem paredzēts dzeramais medicīniskais uzturs.  Satur visas nepieciešamās uzturvielas. Bez šķiedrvielām. Satur ne vairāk kā </t>
        </is>
      </c>
      <c r="C712" s="3" t="n">
        <v>4</v>
      </c>
      <c r="D712" s="3" t="inlineStr">
        <is>
          <t>Resource Instant Protein powder 400g</t>
        </is>
      </c>
      <c r="E712" s="7" t="inlineStr">
        <is>
          <t>UNKNOWN</t>
        </is>
      </c>
      <c r="F712" s="3" t="n">
        <v>0.2</v>
      </c>
      <c r="G712" s="3" t="n">
        <v>1</v>
      </c>
      <c r="H712" s="3" t="n">
        <v>0</v>
      </c>
      <c r="I712" s="3" t="n">
        <v>4</v>
      </c>
      <c r="J712" s="3" t="inlineStr"/>
      <c r="K712" s="3" t="inlineStr">
        <is>
          <t>energy; osmolarity; volume; contains_fiber</t>
        </is>
      </c>
      <c r="L712" s="3" t="inlineStr">
        <is>
          <t>UNKNOWN energy: Incompatible units for 'energy': product is kcal/100g, requirement is kcal/100ml; UNKNOWN osmolarity: Product has no value for 'osmolarity'; UNKNOWN volume: Not comparable: product in g, requirement in ml; UNKNOWN contains_fiber: Cannot determine 'contains_fiber' for this product</t>
        </is>
      </c>
    </row>
    <row r="713">
      <c r="A713" s="3" t="inlineStr">
        <is>
          <t>2.29</t>
        </is>
      </c>
      <c r="B713" s="3" t="inlineStr">
        <is>
          <t xml:space="preserve">Īpašiem medicīniskiem nolūkiem paredzēts dzeramais medicīniskais uzturs.  Satur visas nepieciešamās uzturvielas. Bez šķiedrvielām. Satur ne vairāk kā </t>
        </is>
      </c>
      <c r="C713" s="3" t="n">
        <v>5</v>
      </c>
      <c r="D713" s="3" t="inlineStr">
        <is>
          <t>Resource Glutamin 20x5g</t>
        </is>
      </c>
      <c r="E713" s="7" t="inlineStr">
        <is>
          <t>UNKNOWN</t>
        </is>
      </c>
      <c r="F713" s="3" t="n">
        <v>0.2</v>
      </c>
      <c r="G713" s="3" t="n">
        <v>1</v>
      </c>
      <c r="H713" s="3" t="n">
        <v>0</v>
      </c>
      <c r="I713" s="3" t="n">
        <v>4</v>
      </c>
      <c r="J713" s="3" t="inlineStr"/>
      <c r="K713" s="3" t="inlineStr">
        <is>
          <t>energy; osmolarity; volume; contains_fiber</t>
        </is>
      </c>
      <c r="L713" s="3" t="inlineStr">
        <is>
          <t>UNKNOWN energy: Incompatible units for 'energy': product is kcal/100g, requirement is kcal/100ml; UNKNOWN osmolarity: Product has no value for 'osmolarity'; UNKNOWN volume: Not comparable: product in g, requirement in ml; UNKNOWN contains_fiber: Cannot determine 'contains_fiber' for this product</t>
        </is>
      </c>
    </row>
    <row r="714">
      <c r="A714" s="3" t="inlineStr">
        <is>
          <t>2.30</t>
        </is>
      </c>
      <c r="B714" s="3" t="inlineStr">
        <is>
          <t xml:space="preserve">Īpašiem medicīniskiem nolūkiem paredzēts dzeramais medicīniskais uzturs.  Satur visas nepieciešamās uzturvielas. Bez šķiedrvielām. Satur ne vairāk kā </t>
        </is>
      </c>
      <c r="C714" s="3" t="n">
        <v>1</v>
      </c>
      <c r="D714" s="3" t="inlineStr">
        <is>
          <t>Resource Protein strawberry 200ml</t>
        </is>
      </c>
      <c r="E714" s="6" t="inlineStr">
        <is>
          <t>COMPLIANT</t>
        </is>
      </c>
      <c r="F714" s="3" t="n">
        <v>1</v>
      </c>
      <c r="G714" s="3" t="n">
        <v>5</v>
      </c>
      <c r="H714" s="3" t="n">
        <v>0</v>
      </c>
      <c r="I714" s="3" t="n">
        <v>0</v>
      </c>
      <c r="J714" s="3" t="inlineStr"/>
      <c r="K714" s="3" t="inlineStr"/>
      <c r="L714" s="3" t="inlineStr">
        <is>
          <t>All checked criteria passed</t>
        </is>
      </c>
    </row>
    <row r="715">
      <c r="A715" s="3" t="inlineStr">
        <is>
          <t>2.30</t>
        </is>
      </c>
      <c r="B715" s="3" t="inlineStr">
        <is>
          <t xml:space="preserve">Īpašiem medicīniskiem nolūkiem paredzēts dzeramais medicīniskais uzturs.  Satur visas nepieciešamās uzturvielas. Bez šķiedrvielām. Satur ne vairāk kā </t>
        </is>
      </c>
      <c r="C715" s="3" t="n">
        <v>2</v>
      </c>
      <c r="D715" s="3" t="inlineStr">
        <is>
          <t>Resource Junior powder 400g</t>
        </is>
      </c>
      <c r="E715" s="7" t="inlineStr">
        <is>
          <t>UNKNOWN</t>
        </is>
      </c>
      <c r="F715" s="3" t="n">
        <v>0.4</v>
      </c>
      <c r="G715" s="3" t="n">
        <v>2</v>
      </c>
      <c r="H715" s="3" t="n">
        <v>0</v>
      </c>
      <c r="I715" s="3" t="n">
        <v>3</v>
      </c>
      <c r="J715" s="3" t="inlineStr"/>
      <c r="K715" s="3" t="inlineStr">
        <is>
          <t>energy; volume; contains_fiber</t>
        </is>
      </c>
      <c r="L715" s="3" t="inlineStr">
        <is>
          <t>UNKNOWN energy: Incompatible units for 'energy': product is kcal/100g, requirement is kcal/100ml; UNKNOWN volume: Not comparable: product in g, requirement in ml; UNKNOWN contains_fiber: Cannot determine 'contains_fiber' for this product</t>
        </is>
      </c>
    </row>
    <row r="716">
      <c r="A716" s="3" t="inlineStr">
        <is>
          <t>2.30</t>
        </is>
      </c>
      <c r="B716" s="3" t="inlineStr">
        <is>
          <t xml:space="preserve">Īpašiem medicīniskiem nolūkiem paredzēts dzeramais medicīniskais uzturs.  Satur visas nepieciešamās uzturvielas. Bez šķiedrvielām. Satur ne vairāk kā </t>
        </is>
      </c>
      <c r="C716" s="3" t="n">
        <v>3</v>
      </c>
      <c r="D716" s="3" t="inlineStr">
        <is>
          <t>Modulen IBD powder 400g</t>
        </is>
      </c>
      <c r="E716" s="7" t="inlineStr">
        <is>
          <t>UNKNOWN</t>
        </is>
      </c>
      <c r="F716" s="3" t="n">
        <v>0.4</v>
      </c>
      <c r="G716" s="3" t="n">
        <v>2</v>
      </c>
      <c r="H716" s="3" t="n">
        <v>0</v>
      </c>
      <c r="I716" s="3" t="n">
        <v>3</v>
      </c>
      <c r="J716" s="3" t="inlineStr"/>
      <c r="K716" s="3" t="inlineStr">
        <is>
          <t>energy; volume; contains_fiber</t>
        </is>
      </c>
      <c r="L716" s="3" t="inlineStr">
        <is>
          <t>UNKNOWN energy: Incompatible units for 'energy': product is kcal/100g, requirement is kcal/100ml; UNKNOWN volume: Not comparable: product in g, requirement in ml; UNKNOWN contains_fiber: Cannot determine 'contains_fiber' for this product</t>
        </is>
      </c>
    </row>
    <row r="717">
      <c r="A717" s="3" t="inlineStr">
        <is>
          <t>2.30</t>
        </is>
      </c>
      <c r="B717" s="3" t="inlineStr">
        <is>
          <t xml:space="preserve">Īpašiem medicīniskiem nolūkiem paredzēts dzeramais medicīniskais uzturs.  Satur visas nepieciešamās uzturvielas. Bez šķiedrvielām. Satur ne vairāk kā </t>
        </is>
      </c>
      <c r="C717" s="3" t="n">
        <v>4</v>
      </c>
      <c r="D717" s="3" t="inlineStr">
        <is>
          <t>Resource Instant Protein powder 400g</t>
        </is>
      </c>
      <c r="E717" s="7" t="inlineStr">
        <is>
          <t>UNKNOWN</t>
        </is>
      </c>
      <c r="F717" s="3" t="n">
        <v>0.2</v>
      </c>
      <c r="G717" s="3" t="n">
        <v>1</v>
      </c>
      <c r="H717" s="3" t="n">
        <v>0</v>
      </c>
      <c r="I717" s="3" t="n">
        <v>4</v>
      </c>
      <c r="J717" s="3" t="inlineStr"/>
      <c r="K717" s="3" t="inlineStr">
        <is>
          <t>energy; osmolarity; volume; contains_fiber</t>
        </is>
      </c>
      <c r="L717" s="3" t="inlineStr">
        <is>
          <t>UNKNOWN energy: Incompatible units for 'energy': product is kcal/100g, requirement is kcal/100ml; UNKNOWN osmolarity: Product has no value for 'osmolarity'; UNKNOWN volume: Not comparable: product in g, requirement in ml; UNKNOWN contains_fiber: Cannot determine 'contains_fiber' for this product</t>
        </is>
      </c>
    </row>
    <row r="718">
      <c r="A718" s="3" t="inlineStr">
        <is>
          <t>2.30</t>
        </is>
      </c>
      <c r="B718" s="3" t="inlineStr">
        <is>
          <t xml:space="preserve">Īpašiem medicīniskiem nolūkiem paredzēts dzeramais medicīniskais uzturs.  Satur visas nepieciešamās uzturvielas. Bez šķiedrvielām. Satur ne vairāk kā </t>
        </is>
      </c>
      <c r="C718" s="3" t="n">
        <v>5</v>
      </c>
      <c r="D718" s="3" t="inlineStr">
        <is>
          <t>Resource Glutamin 20x5g</t>
        </is>
      </c>
      <c r="E718" s="7" t="inlineStr">
        <is>
          <t>UNKNOWN</t>
        </is>
      </c>
      <c r="F718" s="3" t="n">
        <v>0.2</v>
      </c>
      <c r="G718" s="3" t="n">
        <v>1</v>
      </c>
      <c r="H718" s="3" t="n">
        <v>0</v>
      </c>
      <c r="I718" s="3" t="n">
        <v>4</v>
      </c>
      <c r="J718" s="3" t="inlineStr"/>
      <c r="K718" s="3" t="inlineStr">
        <is>
          <t>energy; osmolarity; volume; contains_fiber</t>
        </is>
      </c>
      <c r="L718" s="3" t="inlineStr">
        <is>
          <t>UNKNOWN energy: Incompatible units for 'energy': product is kcal/100g, requirement is kcal/100ml; UNKNOWN osmolarity: Product has no value for 'osmolarity'; UNKNOWN volume: Not comparable: product in g, requirement in ml; UNKNOWN contains_fiber: Cannot determine 'contains_fiber' for this product</t>
        </is>
      </c>
    </row>
    <row r="719">
      <c r="A719" s="3" t="inlineStr">
        <is>
          <t>2.31</t>
        </is>
      </c>
      <c r="B719" s="3" t="inlineStr">
        <is>
          <t xml:space="preserve">Īpašiem medicīniskiem nolūkiem paredzēts dzeramais medicīniskais uzturs.  Satur visas nepieciešamās uzturvielas. Bez šķiedrvielām. Satur ne vairāk kā </t>
        </is>
      </c>
      <c r="C719" s="3" t="n">
        <v>1</v>
      </c>
      <c r="D719" s="3" t="inlineStr">
        <is>
          <t>Resource Protein strawberry 200ml</t>
        </is>
      </c>
      <c r="E719" s="6" t="inlineStr">
        <is>
          <t>COMPLIANT</t>
        </is>
      </c>
      <c r="F719" s="3" t="n">
        <v>1</v>
      </c>
      <c r="G719" s="3" t="n">
        <v>5</v>
      </c>
      <c r="H719" s="3" t="n">
        <v>0</v>
      </c>
      <c r="I719" s="3" t="n">
        <v>0</v>
      </c>
      <c r="J719" s="3" t="inlineStr"/>
      <c r="K719" s="3" t="inlineStr"/>
      <c r="L719" s="3" t="inlineStr">
        <is>
          <t>All checked criteria passed</t>
        </is>
      </c>
    </row>
    <row r="720">
      <c r="A720" s="3" t="inlineStr">
        <is>
          <t>2.31</t>
        </is>
      </c>
      <c r="B720" s="3" t="inlineStr">
        <is>
          <t xml:space="preserve">Īpašiem medicīniskiem nolūkiem paredzēts dzeramais medicīniskais uzturs.  Satur visas nepieciešamās uzturvielas. Bez šķiedrvielām. Satur ne vairāk kā </t>
        </is>
      </c>
      <c r="C720" s="3" t="n">
        <v>2</v>
      </c>
      <c r="D720" s="3" t="inlineStr">
        <is>
          <t>Resource Junior powder 400g</t>
        </is>
      </c>
      <c r="E720" s="7" t="inlineStr">
        <is>
          <t>UNKNOWN</t>
        </is>
      </c>
      <c r="F720" s="3" t="n">
        <v>0.4</v>
      </c>
      <c r="G720" s="3" t="n">
        <v>2</v>
      </c>
      <c r="H720" s="3" t="n">
        <v>0</v>
      </c>
      <c r="I720" s="3" t="n">
        <v>3</v>
      </c>
      <c r="J720" s="3" t="inlineStr"/>
      <c r="K720" s="3" t="inlineStr">
        <is>
          <t>energy; volume; contains_fiber</t>
        </is>
      </c>
      <c r="L720" s="3" t="inlineStr">
        <is>
          <t>UNKNOWN energy: Incompatible units for 'energy': product is kcal/100g, requirement is kcal/100ml; UNKNOWN volume: Not comparable: product in g, requirement in ml; UNKNOWN contains_fiber: Cannot determine 'contains_fiber' for this product</t>
        </is>
      </c>
    </row>
    <row r="721">
      <c r="A721" s="3" t="inlineStr">
        <is>
          <t>2.31</t>
        </is>
      </c>
      <c r="B721" s="3" t="inlineStr">
        <is>
          <t xml:space="preserve">Īpašiem medicīniskiem nolūkiem paredzēts dzeramais medicīniskais uzturs.  Satur visas nepieciešamās uzturvielas. Bez šķiedrvielām. Satur ne vairāk kā </t>
        </is>
      </c>
      <c r="C721" s="3" t="n">
        <v>3</v>
      </c>
      <c r="D721" s="3" t="inlineStr">
        <is>
          <t>Modulen IBD powder 400g</t>
        </is>
      </c>
      <c r="E721" s="7" t="inlineStr">
        <is>
          <t>UNKNOWN</t>
        </is>
      </c>
      <c r="F721" s="3" t="n">
        <v>0.4</v>
      </c>
      <c r="G721" s="3" t="n">
        <v>2</v>
      </c>
      <c r="H721" s="3" t="n">
        <v>0</v>
      </c>
      <c r="I721" s="3" t="n">
        <v>3</v>
      </c>
      <c r="J721" s="3" t="inlineStr"/>
      <c r="K721" s="3" t="inlineStr">
        <is>
          <t>energy; volume; contains_fiber</t>
        </is>
      </c>
      <c r="L721" s="3" t="inlineStr">
        <is>
          <t>UNKNOWN energy: Incompatible units for 'energy': product is kcal/100g, requirement is kcal/100ml; UNKNOWN volume: Not comparable: product in g, requirement in ml; UNKNOWN contains_fiber: Cannot determine 'contains_fiber' for this product</t>
        </is>
      </c>
    </row>
    <row r="722">
      <c r="A722" s="3" t="inlineStr">
        <is>
          <t>2.31</t>
        </is>
      </c>
      <c r="B722" s="3" t="inlineStr">
        <is>
          <t xml:space="preserve">Īpašiem medicīniskiem nolūkiem paredzēts dzeramais medicīniskais uzturs.  Satur visas nepieciešamās uzturvielas. Bez šķiedrvielām. Satur ne vairāk kā </t>
        </is>
      </c>
      <c r="C722" s="3" t="n">
        <v>4</v>
      </c>
      <c r="D722" s="3" t="inlineStr">
        <is>
          <t>Resource Instant Protein powder 400g</t>
        </is>
      </c>
      <c r="E722" s="7" t="inlineStr">
        <is>
          <t>UNKNOWN</t>
        </is>
      </c>
      <c r="F722" s="3" t="n">
        <v>0.2</v>
      </c>
      <c r="G722" s="3" t="n">
        <v>1</v>
      </c>
      <c r="H722" s="3" t="n">
        <v>0</v>
      </c>
      <c r="I722" s="3" t="n">
        <v>4</v>
      </c>
      <c r="J722" s="3" t="inlineStr"/>
      <c r="K722" s="3" t="inlineStr">
        <is>
          <t>energy; osmolarity; volume; contains_fiber</t>
        </is>
      </c>
      <c r="L722" s="3" t="inlineStr">
        <is>
          <t>UNKNOWN energy: Incompatible units for 'energy': product is kcal/100g, requirement is kcal/100ml; UNKNOWN osmolarity: Product has no value for 'osmolarity'; UNKNOWN volume: Not comparable: product in g, requirement in ml; UNKNOWN contains_fiber: Cannot determine 'contains_fiber' for this product</t>
        </is>
      </c>
    </row>
    <row r="723">
      <c r="A723" s="3" t="inlineStr">
        <is>
          <t>2.31</t>
        </is>
      </c>
      <c r="B723" s="3" t="inlineStr">
        <is>
          <t xml:space="preserve">Īpašiem medicīniskiem nolūkiem paredzēts dzeramais medicīniskais uzturs.  Satur visas nepieciešamās uzturvielas. Bez šķiedrvielām. Satur ne vairāk kā </t>
        </is>
      </c>
      <c r="C723" s="3" t="n">
        <v>5</v>
      </c>
      <c r="D723" s="3" t="inlineStr">
        <is>
          <t>Resource Glutamin 20x5g</t>
        </is>
      </c>
      <c r="E723" s="7" t="inlineStr">
        <is>
          <t>UNKNOWN</t>
        </is>
      </c>
      <c r="F723" s="3" t="n">
        <v>0.2</v>
      </c>
      <c r="G723" s="3" t="n">
        <v>1</v>
      </c>
      <c r="H723" s="3" t="n">
        <v>0</v>
      </c>
      <c r="I723" s="3" t="n">
        <v>4</v>
      </c>
      <c r="J723" s="3" t="inlineStr"/>
      <c r="K723" s="3" t="inlineStr">
        <is>
          <t>energy; osmolarity; volume; contains_fiber</t>
        </is>
      </c>
      <c r="L723" s="3" t="inlineStr">
        <is>
          <t>UNKNOWN energy: Incompatible units for 'energy': product is kcal/100g, requirement is kcal/100ml; UNKNOWN osmolarity: Product has no value for 'osmolarity'; UNKNOWN volume: Not comparable: product in g, requirement in ml; UNKNOWN contains_fiber: Cannot determine 'contains_fiber' for this product</t>
        </is>
      </c>
    </row>
    <row r="724">
      <c r="A724" s="3" t="inlineStr">
        <is>
          <t>2.32</t>
        </is>
      </c>
      <c r="B724" s="3" t="inlineStr">
        <is>
          <t xml:space="preserve">Īpašiem medicīniskiem nolūkiem paredzēts dzeramais medicīniskais uzturs.  Satur visas nepieciešamās uzturvielas. Bez šķiedrvielām. Satur ne vairāk kā </t>
        </is>
      </c>
      <c r="C724" s="3" t="n">
        <v>1</v>
      </c>
      <c r="D724" s="3" t="inlineStr">
        <is>
          <t>Resource Protein strawberry 200ml</t>
        </is>
      </c>
      <c r="E724" s="6" t="inlineStr">
        <is>
          <t>COMPLIANT</t>
        </is>
      </c>
      <c r="F724" s="3" t="n">
        <v>1</v>
      </c>
      <c r="G724" s="3" t="n">
        <v>5</v>
      </c>
      <c r="H724" s="3" t="n">
        <v>0</v>
      </c>
      <c r="I724" s="3" t="n">
        <v>0</v>
      </c>
      <c r="J724" s="3" t="inlineStr"/>
      <c r="K724" s="3" t="inlineStr"/>
      <c r="L724" s="3" t="inlineStr">
        <is>
          <t>All checked criteria passed</t>
        </is>
      </c>
    </row>
    <row r="725">
      <c r="A725" s="3" t="inlineStr">
        <is>
          <t>2.32</t>
        </is>
      </c>
      <c r="B725" s="3" t="inlineStr">
        <is>
          <t xml:space="preserve">Īpašiem medicīniskiem nolūkiem paredzēts dzeramais medicīniskais uzturs.  Satur visas nepieciešamās uzturvielas. Bez šķiedrvielām. Satur ne vairāk kā </t>
        </is>
      </c>
      <c r="C725" s="3" t="n">
        <v>2</v>
      </c>
      <c r="D725" s="3" t="inlineStr">
        <is>
          <t>Resource Junior powder 400g</t>
        </is>
      </c>
      <c r="E725" s="7" t="inlineStr">
        <is>
          <t>UNKNOWN</t>
        </is>
      </c>
      <c r="F725" s="3" t="n">
        <v>0.4</v>
      </c>
      <c r="G725" s="3" t="n">
        <v>2</v>
      </c>
      <c r="H725" s="3" t="n">
        <v>0</v>
      </c>
      <c r="I725" s="3" t="n">
        <v>3</v>
      </c>
      <c r="J725" s="3" t="inlineStr"/>
      <c r="K725" s="3" t="inlineStr">
        <is>
          <t>energy; volume; contains_fiber</t>
        </is>
      </c>
      <c r="L725" s="3" t="inlineStr">
        <is>
          <t>UNKNOWN energy: Incompatible units for 'energy': product is kcal/100g, requirement is kcal/100ml; UNKNOWN volume: Not comparable: product in g, requirement in ml; UNKNOWN contains_fiber: Cannot determine 'contains_fiber' for this product</t>
        </is>
      </c>
    </row>
    <row r="726">
      <c r="A726" s="3" t="inlineStr">
        <is>
          <t>2.32</t>
        </is>
      </c>
      <c r="B726" s="3" t="inlineStr">
        <is>
          <t xml:space="preserve">Īpašiem medicīniskiem nolūkiem paredzēts dzeramais medicīniskais uzturs.  Satur visas nepieciešamās uzturvielas. Bez šķiedrvielām. Satur ne vairāk kā </t>
        </is>
      </c>
      <c r="C726" s="3" t="n">
        <v>3</v>
      </c>
      <c r="D726" s="3" t="inlineStr">
        <is>
          <t>Modulen IBD powder 400g</t>
        </is>
      </c>
      <c r="E726" s="7" t="inlineStr">
        <is>
          <t>UNKNOWN</t>
        </is>
      </c>
      <c r="F726" s="3" t="n">
        <v>0.4</v>
      </c>
      <c r="G726" s="3" t="n">
        <v>2</v>
      </c>
      <c r="H726" s="3" t="n">
        <v>0</v>
      </c>
      <c r="I726" s="3" t="n">
        <v>3</v>
      </c>
      <c r="J726" s="3" t="inlineStr"/>
      <c r="K726" s="3" t="inlineStr">
        <is>
          <t>energy; volume; contains_fiber</t>
        </is>
      </c>
      <c r="L726" s="3" t="inlineStr">
        <is>
          <t>UNKNOWN energy: Incompatible units for 'energy': product is kcal/100g, requirement is kcal/100ml; UNKNOWN volume: Not comparable: product in g, requirement in ml; UNKNOWN contains_fiber: Cannot determine 'contains_fiber' for this product</t>
        </is>
      </c>
    </row>
    <row r="727">
      <c r="A727" s="3" t="inlineStr">
        <is>
          <t>2.32</t>
        </is>
      </c>
      <c r="B727" s="3" t="inlineStr">
        <is>
          <t xml:space="preserve">Īpašiem medicīniskiem nolūkiem paredzēts dzeramais medicīniskais uzturs.  Satur visas nepieciešamās uzturvielas. Bez šķiedrvielām. Satur ne vairāk kā </t>
        </is>
      </c>
      <c r="C727" s="3" t="n">
        <v>4</v>
      </c>
      <c r="D727" s="3" t="inlineStr">
        <is>
          <t>Resource Instant Protein powder 400g</t>
        </is>
      </c>
      <c r="E727" s="7" t="inlineStr">
        <is>
          <t>UNKNOWN</t>
        </is>
      </c>
      <c r="F727" s="3" t="n">
        <v>0.2</v>
      </c>
      <c r="G727" s="3" t="n">
        <v>1</v>
      </c>
      <c r="H727" s="3" t="n">
        <v>0</v>
      </c>
      <c r="I727" s="3" t="n">
        <v>4</v>
      </c>
      <c r="J727" s="3" t="inlineStr"/>
      <c r="K727" s="3" t="inlineStr">
        <is>
          <t>energy; osmolarity; volume; contains_fiber</t>
        </is>
      </c>
      <c r="L727" s="3" t="inlineStr">
        <is>
          <t>UNKNOWN energy: Incompatible units for 'energy': product is kcal/100g, requirement is kcal/100ml; UNKNOWN osmolarity: Product has no value for 'osmolarity'; UNKNOWN volume: Not comparable: product in g, requirement in ml; UNKNOWN contains_fiber: Cannot determine 'contains_fiber' for this product</t>
        </is>
      </c>
    </row>
    <row r="728">
      <c r="A728" s="3" t="inlineStr">
        <is>
          <t>2.32</t>
        </is>
      </c>
      <c r="B728" s="3" t="inlineStr">
        <is>
          <t xml:space="preserve">Īpašiem medicīniskiem nolūkiem paredzēts dzeramais medicīniskais uzturs.  Satur visas nepieciešamās uzturvielas. Bez šķiedrvielām. Satur ne vairāk kā </t>
        </is>
      </c>
      <c r="C728" s="3" t="n">
        <v>5</v>
      </c>
      <c r="D728" s="3" t="inlineStr">
        <is>
          <t>Resource Glutamin 20x5g</t>
        </is>
      </c>
      <c r="E728" s="7" t="inlineStr">
        <is>
          <t>UNKNOWN</t>
        </is>
      </c>
      <c r="F728" s="3" t="n">
        <v>0.2</v>
      </c>
      <c r="G728" s="3" t="n">
        <v>1</v>
      </c>
      <c r="H728" s="3" t="n">
        <v>0</v>
      </c>
      <c r="I728" s="3" t="n">
        <v>4</v>
      </c>
      <c r="J728" s="3" t="inlineStr"/>
      <c r="K728" s="3" t="inlineStr">
        <is>
          <t>energy; osmolarity; volume; contains_fiber</t>
        </is>
      </c>
      <c r="L728" s="3" t="inlineStr">
        <is>
          <t>UNKNOWN energy: Incompatible units for 'energy': product is kcal/100g, requirement is kcal/100ml; UNKNOWN osmolarity: Product has no value for 'osmolarity'; UNKNOWN volume: Not comparable: product in g, requirement in ml; UNKNOWN contains_fiber: Cannot determine 'contains_fiber' for this product</t>
        </is>
      </c>
    </row>
    <row r="729">
      <c r="A729" s="3" t="inlineStr">
        <is>
          <t>2.33</t>
        </is>
      </c>
      <c r="B729" s="3" t="inlineStr">
        <is>
          <t>Īpašiem medicīniskiem nolūkiem paredzēts dzeramais medicīniskais uzturs.  Satur visas nepieciešamās uzturvielas. Šķiedrvielas līdz 0.5g/100ml. Satur n</t>
        </is>
      </c>
      <c r="C729" s="3" t="n">
        <v>1</v>
      </c>
      <c r="D729" s="3" t="inlineStr">
        <is>
          <t>Resource Protein strawberry 200ml</t>
        </is>
      </c>
      <c r="E729" s="6" t="inlineStr">
        <is>
          <t>COMPLIANT</t>
        </is>
      </c>
      <c r="F729" s="3" t="n">
        <v>1</v>
      </c>
      <c r="G729" s="3" t="n">
        <v>5</v>
      </c>
      <c r="H729" s="3" t="n">
        <v>0</v>
      </c>
      <c r="I729" s="3" t="n">
        <v>0</v>
      </c>
      <c r="J729" s="3" t="inlineStr"/>
      <c r="K729" s="3" t="inlineStr"/>
      <c r="L729" s="3" t="inlineStr">
        <is>
          <t>All checked criteria passed</t>
        </is>
      </c>
    </row>
    <row r="730">
      <c r="A730" s="3" t="inlineStr">
        <is>
          <t>2.33</t>
        </is>
      </c>
      <c r="B730" s="3" t="inlineStr">
        <is>
          <t>Īpašiem medicīniskiem nolūkiem paredzēts dzeramais medicīniskais uzturs.  Satur visas nepieciešamās uzturvielas. Šķiedrvielas līdz 0.5g/100ml. Satur n</t>
        </is>
      </c>
      <c r="C730" s="3" t="n">
        <v>2</v>
      </c>
      <c r="D730" s="3" t="inlineStr">
        <is>
          <t>Resource Protein chocolate 200ml</t>
        </is>
      </c>
      <c r="E730" s="6" t="inlineStr">
        <is>
          <t>COMPLIANT</t>
        </is>
      </c>
      <c r="F730" s="3" t="n">
        <v>1</v>
      </c>
      <c r="G730" s="3" t="n">
        <v>5</v>
      </c>
      <c r="H730" s="3" t="n">
        <v>0</v>
      </c>
      <c r="I730" s="3" t="n">
        <v>0</v>
      </c>
      <c r="J730" s="3" t="inlineStr"/>
      <c r="K730" s="3" t="inlineStr"/>
      <c r="L730" s="3" t="inlineStr">
        <is>
          <t>All checked criteria passed</t>
        </is>
      </c>
    </row>
    <row r="731">
      <c r="A731" s="3" t="inlineStr">
        <is>
          <t>2.33</t>
        </is>
      </c>
      <c r="B731" s="3" t="inlineStr">
        <is>
          <t>Īpašiem medicīniskiem nolūkiem paredzēts dzeramais medicīniskais uzturs.  Satur visas nepieciešamās uzturvielas. Šķiedrvielas līdz 0.5g/100ml. Satur n</t>
        </is>
      </c>
      <c r="C731" s="3" t="n">
        <v>3</v>
      </c>
      <c r="D731" s="3" t="inlineStr">
        <is>
          <t>Resource Junior powder 400g</t>
        </is>
      </c>
      <c r="E731" s="7" t="inlineStr">
        <is>
          <t>UNKNOWN</t>
        </is>
      </c>
      <c r="F731" s="3" t="n">
        <v>0.4</v>
      </c>
      <c r="G731" s="3" t="n">
        <v>2</v>
      </c>
      <c r="H731" s="3" t="n">
        <v>0</v>
      </c>
      <c r="I731" s="3" t="n">
        <v>3</v>
      </c>
      <c r="J731" s="3" t="inlineStr"/>
      <c r="K731" s="3" t="inlineStr">
        <is>
          <t>energy; fiber; volume</t>
        </is>
      </c>
      <c r="L731" s="3" t="inlineStr">
        <is>
          <t>UNKNOWN energy: Incompatible units for 'energy': product is kcal/100g, requirement is kcal/100ml; UNKNOWN fiber: Product has no value for 'fiber'; UNKNOWN volume: Not comparable: product in g, requirement in ml</t>
        </is>
      </c>
    </row>
    <row r="732">
      <c r="A732" s="3" t="inlineStr">
        <is>
          <t>2.33</t>
        </is>
      </c>
      <c r="B732" s="3" t="inlineStr">
        <is>
          <t>Īpašiem medicīniskiem nolūkiem paredzēts dzeramais medicīniskais uzturs.  Satur visas nepieciešamās uzturvielas. Šķiedrvielas līdz 0.5g/100ml. Satur n</t>
        </is>
      </c>
      <c r="C732" s="3" t="n">
        <v>4</v>
      </c>
      <c r="D732" s="3" t="inlineStr">
        <is>
          <t>Modulen IBD powder 400g</t>
        </is>
      </c>
      <c r="E732" s="7" t="inlineStr">
        <is>
          <t>UNKNOWN</t>
        </is>
      </c>
      <c r="F732" s="3" t="n">
        <v>0.4</v>
      </c>
      <c r="G732" s="3" t="n">
        <v>2</v>
      </c>
      <c r="H732" s="3" t="n">
        <v>0</v>
      </c>
      <c r="I732" s="3" t="n">
        <v>3</v>
      </c>
      <c r="J732" s="3" t="inlineStr"/>
      <c r="K732" s="3" t="inlineStr">
        <is>
          <t>energy; fiber; volume</t>
        </is>
      </c>
      <c r="L732" s="3" t="inlineStr">
        <is>
          <t>UNKNOWN energy: Incompatible units for 'energy': product is kcal/100g, requirement is kcal/100ml; UNKNOWN fiber: Product has no value for 'fiber'; UNKNOWN volume: Not comparable: product in g, requirement in ml</t>
        </is>
      </c>
    </row>
    <row r="733">
      <c r="A733" s="3" t="inlineStr">
        <is>
          <t>2.33</t>
        </is>
      </c>
      <c r="B733" s="3" t="inlineStr">
        <is>
          <t>Īpašiem medicīniskiem nolūkiem paredzēts dzeramais medicīniskais uzturs.  Satur visas nepieciešamās uzturvielas. Šķiedrvielas līdz 0.5g/100ml. Satur n</t>
        </is>
      </c>
      <c r="C733" s="3" t="n">
        <v>5</v>
      </c>
      <c r="D733" s="3" t="inlineStr">
        <is>
          <t>Resource Instant Protein powder 400g</t>
        </is>
      </c>
      <c r="E733" s="7" t="inlineStr">
        <is>
          <t>UNKNOWN</t>
        </is>
      </c>
      <c r="F733" s="3" t="n">
        <v>0.2</v>
      </c>
      <c r="G733" s="3" t="n">
        <v>1</v>
      </c>
      <c r="H733" s="3" t="n">
        <v>0</v>
      </c>
      <c r="I733" s="3" t="n">
        <v>4</v>
      </c>
      <c r="J733" s="3" t="inlineStr"/>
      <c r="K733" s="3" t="inlineStr">
        <is>
          <t>energy; osmolarity; fiber; volume</t>
        </is>
      </c>
      <c r="L733" s="3" t="inlineStr">
        <is>
          <t>UNKNOWN energy: Incompatible units for 'energy': product is kcal/100g, requirement is kcal/100ml; UNKNOWN osmolarity: Product has no value for 'osmolarity'; UNKNOWN fiber: Product has no value for 'fiber'; UNKNOWN volume: Not comparable: product in g, requirement in ml</t>
        </is>
      </c>
    </row>
    <row r="734">
      <c r="A734" s="3" t="inlineStr">
        <is>
          <t>2.34</t>
        </is>
      </c>
      <c r="B734" s="3" t="inlineStr">
        <is>
          <t>Īpašiem medicīniskiem nolūkiem paredzēts dzeramais medicīniskais uzturs pacientiem ar cukura diabētu vai hiperglikēmiju. Pielietojams gan kā diētas pa</t>
        </is>
      </c>
      <c r="C734" s="3" t="n">
        <v>1</v>
      </c>
      <c r="D734" s="3" t="inlineStr">
        <is>
          <t>Resource Junior powder 400g</t>
        </is>
      </c>
      <c r="E734" s="7" t="inlineStr">
        <is>
          <t>UNKNOWN</t>
        </is>
      </c>
      <c r="F734" s="3" t="n">
        <v>0.167</v>
      </c>
      <c r="G734" s="3" t="n">
        <v>1</v>
      </c>
      <c r="H734" s="3" t="n">
        <v>0</v>
      </c>
      <c r="I734" s="3" t="n">
        <v>5</v>
      </c>
      <c r="J734" s="3" t="inlineStr"/>
      <c r="K734" s="3" t="inlineStr">
        <is>
          <t>energy; protein; fiber; volume; contains_fiber</t>
        </is>
      </c>
      <c r="L734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735">
      <c r="A735" s="3" t="inlineStr">
        <is>
          <t>2.34</t>
        </is>
      </c>
      <c r="B735" s="3" t="inlineStr">
        <is>
          <t>Īpašiem medicīniskiem nolūkiem paredzēts dzeramais medicīniskais uzturs pacientiem ar cukura diabētu vai hiperglikēmiju. Pielietojams gan kā diētas pa</t>
        </is>
      </c>
      <c r="C735" s="3" t="n">
        <v>2</v>
      </c>
      <c r="D735" s="3" t="inlineStr">
        <is>
          <t>Resource Instant Protein powder 400g</t>
        </is>
      </c>
      <c r="E735" s="7" t="inlineStr">
        <is>
          <t>UNKNOWN</t>
        </is>
      </c>
      <c r="F735" s="3" t="n">
        <v>0.167</v>
      </c>
      <c r="G735" s="3" t="n">
        <v>1</v>
      </c>
      <c r="H735" s="3" t="n">
        <v>0</v>
      </c>
      <c r="I735" s="3" t="n">
        <v>5</v>
      </c>
      <c r="J735" s="3" t="inlineStr"/>
      <c r="K735" s="3" t="inlineStr">
        <is>
          <t>energy; protein; fiber; volume; contains_fiber</t>
        </is>
      </c>
      <c r="L735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736">
      <c r="A736" s="3" t="inlineStr">
        <is>
          <t>2.34</t>
        </is>
      </c>
      <c r="B736" s="3" t="inlineStr">
        <is>
          <t>Īpašiem medicīniskiem nolūkiem paredzēts dzeramais medicīniskais uzturs pacientiem ar cukura diabētu vai hiperglikēmiju. Pielietojams gan kā diētas pa</t>
        </is>
      </c>
      <c r="C736" s="3" t="n">
        <v>3</v>
      </c>
      <c r="D736" s="3" t="inlineStr">
        <is>
          <t>Resource Glutamin 20x5g</t>
        </is>
      </c>
      <c r="E736" s="7" t="inlineStr">
        <is>
          <t>UNKNOWN</t>
        </is>
      </c>
      <c r="F736" s="3" t="n">
        <v>0.167</v>
      </c>
      <c r="G736" s="3" t="n">
        <v>1</v>
      </c>
      <c r="H736" s="3" t="n">
        <v>0</v>
      </c>
      <c r="I736" s="3" t="n">
        <v>5</v>
      </c>
      <c r="J736" s="3" t="inlineStr"/>
      <c r="K736" s="3" t="inlineStr">
        <is>
          <t>energy; protein; fiber; volume; contains_fiber</t>
        </is>
      </c>
      <c r="L736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737">
      <c r="A737" s="3" t="inlineStr">
        <is>
          <t>2.34</t>
        </is>
      </c>
      <c r="B737" s="3" t="inlineStr">
        <is>
          <t>Īpašiem medicīniskiem nolūkiem paredzēts dzeramais medicīniskais uzturs pacientiem ar cukura diabētu vai hiperglikēmiju. Pielietojams gan kā diētas pa</t>
        </is>
      </c>
      <c r="C737" s="3" t="n">
        <v>4</v>
      </c>
      <c r="D737" s="3" t="inlineStr">
        <is>
          <t>Modulen IBD powder 400g</t>
        </is>
      </c>
      <c r="E737" s="7" t="inlineStr">
        <is>
          <t>UNKNOWN</t>
        </is>
      </c>
      <c r="F737" s="3" t="n">
        <v>0.167</v>
      </c>
      <c r="G737" s="3" t="n">
        <v>1</v>
      </c>
      <c r="H737" s="3" t="n">
        <v>0</v>
      </c>
      <c r="I737" s="3" t="n">
        <v>5</v>
      </c>
      <c r="J737" s="3" t="inlineStr"/>
      <c r="K737" s="3" t="inlineStr">
        <is>
          <t>energy; protein; fiber; volume; contains_fiber</t>
        </is>
      </c>
      <c r="L737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738">
      <c r="A738" s="3" t="inlineStr">
        <is>
          <t>2.34</t>
        </is>
      </c>
      <c r="B738" s="3" t="inlineStr">
        <is>
          <t>Īpašiem medicīniskiem nolūkiem paredzēts dzeramais medicīniskais uzturs pacientiem ar cukura diabētu vai hiperglikēmiju. Pielietojams gan kā diētas pa</t>
        </is>
      </c>
      <c r="C738" s="3" t="n">
        <v>5</v>
      </c>
      <c r="D738" s="3" t="inlineStr">
        <is>
          <t>Novasource GI Balance 500 ml</t>
        </is>
      </c>
      <c r="E738" s="5" t="inlineStr">
        <is>
          <t>NON_COMPLIANT</t>
        </is>
      </c>
      <c r="F738" s="3" t="n">
        <v>0.667</v>
      </c>
      <c r="G738" s="3" t="n">
        <v>4</v>
      </c>
      <c r="H738" s="3" t="n">
        <v>2</v>
      </c>
      <c r="I738" s="3" t="n">
        <v>0</v>
      </c>
      <c r="J738" s="3" t="inlineStr">
        <is>
          <t>fiber: 2.0 g/100ml vs = 2.5 g/100ml; volume: 500.0 ml vs = 200.0 ml</t>
        </is>
      </c>
      <c r="K738" s="3" t="inlineStr"/>
      <c r="L738" s="3" t="inlineStr">
        <is>
          <t>FAIL fiber: 2.0 does not satisfy = 2.5; FAIL volume: 500.0 ml != 200.0 ml</t>
        </is>
      </c>
    </row>
    <row r="739">
      <c r="A739" s="3" t="inlineStr">
        <is>
          <t>2.35</t>
        </is>
      </c>
      <c r="B739" s="3" t="inlineStr">
        <is>
          <t>Īpašiem medicīniskiem nolūkiem paredzēts dzeramais medicīniskais uzturs pacientiem ar cukura diabētu vai hiperglikēmiju. Pielietojams gan kā diētas pa</t>
        </is>
      </c>
      <c r="C739" s="3" t="n">
        <v>1</v>
      </c>
      <c r="D739" s="3" t="inlineStr">
        <is>
          <t>Resource Junior powder 400g</t>
        </is>
      </c>
      <c r="E739" s="7" t="inlineStr">
        <is>
          <t>UNKNOWN</t>
        </is>
      </c>
      <c r="F739" s="3" t="n">
        <v>0.167</v>
      </c>
      <c r="G739" s="3" t="n">
        <v>1</v>
      </c>
      <c r="H739" s="3" t="n">
        <v>0</v>
      </c>
      <c r="I739" s="3" t="n">
        <v>5</v>
      </c>
      <c r="J739" s="3" t="inlineStr"/>
      <c r="K739" s="3" t="inlineStr">
        <is>
          <t>energy; protein; fiber; volume; contains_fiber</t>
        </is>
      </c>
      <c r="L739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740">
      <c r="A740" s="3" t="inlineStr">
        <is>
          <t>2.35</t>
        </is>
      </c>
      <c r="B740" s="3" t="inlineStr">
        <is>
          <t>Īpašiem medicīniskiem nolūkiem paredzēts dzeramais medicīniskais uzturs pacientiem ar cukura diabētu vai hiperglikēmiju. Pielietojams gan kā diētas pa</t>
        </is>
      </c>
      <c r="C740" s="3" t="n">
        <v>2</v>
      </c>
      <c r="D740" s="3" t="inlineStr">
        <is>
          <t>Resource Instant Protein powder 400g</t>
        </is>
      </c>
      <c r="E740" s="7" t="inlineStr">
        <is>
          <t>UNKNOWN</t>
        </is>
      </c>
      <c r="F740" s="3" t="n">
        <v>0.167</v>
      </c>
      <c r="G740" s="3" t="n">
        <v>1</v>
      </c>
      <c r="H740" s="3" t="n">
        <v>0</v>
      </c>
      <c r="I740" s="3" t="n">
        <v>5</v>
      </c>
      <c r="J740" s="3" t="inlineStr"/>
      <c r="K740" s="3" t="inlineStr">
        <is>
          <t>energy; protein; fiber; volume; contains_fiber</t>
        </is>
      </c>
      <c r="L740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741">
      <c r="A741" s="3" t="inlineStr">
        <is>
          <t>2.35</t>
        </is>
      </c>
      <c r="B741" s="3" t="inlineStr">
        <is>
          <t>Īpašiem medicīniskiem nolūkiem paredzēts dzeramais medicīniskais uzturs pacientiem ar cukura diabētu vai hiperglikēmiju. Pielietojams gan kā diētas pa</t>
        </is>
      </c>
      <c r="C741" s="3" t="n">
        <v>3</v>
      </c>
      <c r="D741" s="3" t="inlineStr">
        <is>
          <t>Resource Glutamin 20x5g</t>
        </is>
      </c>
      <c r="E741" s="7" t="inlineStr">
        <is>
          <t>UNKNOWN</t>
        </is>
      </c>
      <c r="F741" s="3" t="n">
        <v>0.167</v>
      </c>
      <c r="G741" s="3" t="n">
        <v>1</v>
      </c>
      <c r="H741" s="3" t="n">
        <v>0</v>
      </c>
      <c r="I741" s="3" t="n">
        <v>5</v>
      </c>
      <c r="J741" s="3" t="inlineStr"/>
      <c r="K741" s="3" t="inlineStr">
        <is>
          <t>energy; protein; fiber; volume; contains_fiber</t>
        </is>
      </c>
      <c r="L741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742">
      <c r="A742" s="3" t="inlineStr">
        <is>
          <t>2.35</t>
        </is>
      </c>
      <c r="B742" s="3" t="inlineStr">
        <is>
          <t>Īpašiem medicīniskiem nolūkiem paredzēts dzeramais medicīniskais uzturs pacientiem ar cukura diabētu vai hiperglikēmiju. Pielietojams gan kā diētas pa</t>
        </is>
      </c>
      <c r="C742" s="3" t="n">
        <v>4</v>
      </c>
      <c r="D742" s="3" t="inlineStr">
        <is>
          <t>Modulen IBD powder 400g</t>
        </is>
      </c>
      <c r="E742" s="7" t="inlineStr">
        <is>
          <t>UNKNOWN</t>
        </is>
      </c>
      <c r="F742" s="3" t="n">
        <v>0.167</v>
      </c>
      <c r="G742" s="3" t="n">
        <v>1</v>
      </c>
      <c r="H742" s="3" t="n">
        <v>0</v>
      </c>
      <c r="I742" s="3" t="n">
        <v>5</v>
      </c>
      <c r="J742" s="3" t="inlineStr"/>
      <c r="K742" s="3" t="inlineStr">
        <is>
          <t>energy; protein; fiber; volume; contains_fiber</t>
        </is>
      </c>
      <c r="L742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743">
      <c r="A743" s="3" t="inlineStr">
        <is>
          <t>2.35</t>
        </is>
      </c>
      <c r="B743" s="3" t="inlineStr">
        <is>
          <t>Īpašiem medicīniskiem nolūkiem paredzēts dzeramais medicīniskais uzturs pacientiem ar cukura diabētu vai hiperglikēmiju. Pielietojams gan kā diētas pa</t>
        </is>
      </c>
      <c r="C743" s="3" t="n">
        <v>5</v>
      </c>
      <c r="D743" s="3" t="inlineStr">
        <is>
          <t>Novasource GI Balance 500 ml</t>
        </is>
      </c>
      <c r="E743" s="5" t="inlineStr">
        <is>
          <t>NON_COMPLIANT</t>
        </is>
      </c>
      <c r="F743" s="3" t="n">
        <v>0.667</v>
      </c>
      <c r="G743" s="3" t="n">
        <v>4</v>
      </c>
      <c r="H743" s="3" t="n">
        <v>2</v>
      </c>
      <c r="I743" s="3" t="n">
        <v>0</v>
      </c>
      <c r="J743" s="3" t="inlineStr">
        <is>
          <t>fiber: 2.0 g/100ml vs = 2.5 g/100ml; volume: 500.0 ml vs = 200.0 ml</t>
        </is>
      </c>
      <c r="K743" s="3" t="inlineStr"/>
      <c r="L743" s="3" t="inlineStr">
        <is>
          <t>FAIL fiber: 2.0 does not satisfy = 2.5; FAIL volume: 500.0 ml != 200.0 ml</t>
        </is>
      </c>
    </row>
    <row r="744">
      <c r="A744" s="3" t="inlineStr">
        <is>
          <t>2.36</t>
        </is>
      </c>
      <c r="B744" s="3" t="inlineStr">
        <is>
          <t>Īpašiem medicīniskiem nolūkiem paredzēts dzeramais medicīniskais uzturs. Pielietojams gan kā diētas papildinājums, gan kā vienīgais uztura avots. Satu</t>
        </is>
      </c>
      <c r="C744" s="3" t="n">
        <v>1</v>
      </c>
      <c r="D744" s="3" t="inlineStr">
        <is>
          <t>Resource 2.0 vanilla 200ml</t>
        </is>
      </c>
      <c r="E744" s="6" t="inlineStr">
        <is>
          <t>COMPLIANT</t>
        </is>
      </c>
      <c r="F744" s="3" t="n">
        <v>1</v>
      </c>
      <c r="G744" s="3" t="n">
        <v>4</v>
      </c>
      <c r="H744" s="3" t="n">
        <v>0</v>
      </c>
      <c r="I744" s="3" t="n">
        <v>0</v>
      </c>
      <c r="J744" s="3" t="inlineStr"/>
      <c r="K744" s="3" t="inlineStr"/>
      <c r="L744" s="3" t="inlineStr">
        <is>
          <t>All checked criteria passed</t>
        </is>
      </c>
    </row>
    <row r="745">
      <c r="A745" s="3" t="inlineStr">
        <is>
          <t>2.36</t>
        </is>
      </c>
      <c r="B745" s="3" t="inlineStr">
        <is>
          <t>Īpašiem medicīniskiem nolūkiem paredzēts dzeramais medicīniskais uzturs. Pielietojams gan kā diētas papildinājums, gan kā vienīgais uztura avots. Satu</t>
        </is>
      </c>
      <c r="C745" s="3" t="n">
        <v>2</v>
      </c>
      <c r="D745" s="3" t="inlineStr">
        <is>
          <t>Resource 2.0 apricot 200ml</t>
        </is>
      </c>
      <c r="E745" s="6" t="inlineStr">
        <is>
          <t>COMPLIANT</t>
        </is>
      </c>
      <c r="F745" s="3" t="n">
        <v>1</v>
      </c>
      <c r="G745" s="3" t="n">
        <v>4</v>
      </c>
      <c r="H745" s="3" t="n">
        <v>0</v>
      </c>
      <c r="I745" s="3" t="n">
        <v>0</v>
      </c>
      <c r="J745" s="3" t="inlineStr"/>
      <c r="K745" s="3" t="inlineStr"/>
      <c r="L745" s="3" t="inlineStr">
        <is>
          <t>All checked criteria passed</t>
        </is>
      </c>
    </row>
    <row r="746">
      <c r="A746" s="3" t="inlineStr">
        <is>
          <t>2.36</t>
        </is>
      </c>
      <c r="B746" s="3" t="inlineStr">
        <is>
          <t>Īpašiem medicīniskiem nolūkiem paredzēts dzeramais medicīniskais uzturs. Pielietojams gan kā diētas papildinājums, gan kā vienīgais uztura avots. Satu</t>
        </is>
      </c>
      <c r="C746" s="3" t="n">
        <v>3</v>
      </c>
      <c r="D746" s="3" t="inlineStr">
        <is>
          <t>Resource 2.0 Fibre forest berry 200ml</t>
        </is>
      </c>
      <c r="E746" s="6" t="inlineStr">
        <is>
          <t>COMPLIANT</t>
        </is>
      </c>
      <c r="F746" s="3" t="n">
        <v>1</v>
      </c>
      <c r="G746" s="3" t="n">
        <v>4</v>
      </c>
      <c r="H746" s="3" t="n">
        <v>0</v>
      </c>
      <c r="I746" s="3" t="n">
        <v>0</v>
      </c>
      <c r="J746" s="3" t="inlineStr"/>
      <c r="K746" s="3" t="inlineStr"/>
      <c r="L746" s="3" t="inlineStr">
        <is>
          <t>All checked criteria passed</t>
        </is>
      </c>
    </row>
    <row r="747">
      <c r="A747" s="3" t="inlineStr">
        <is>
          <t>2.36</t>
        </is>
      </c>
      <c r="B747" s="3" t="inlineStr">
        <is>
          <t>Īpašiem medicīniskiem nolūkiem paredzēts dzeramais medicīniskais uzturs. Pielietojams gan kā diētas papildinājums, gan kā vienīgais uztura avots. Satu</t>
        </is>
      </c>
      <c r="C747" s="3" t="n">
        <v>4</v>
      </c>
      <c r="D747" s="3" t="inlineStr">
        <is>
          <t>Resource 2.0 Fibre coffee 200ml</t>
        </is>
      </c>
      <c r="E747" s="6" t="inlineStr">
        <is>
          <t>COMPLIANT</t>
        </is>
      </c>
      <c r="F747" s="3" t="n">
        <v>1</v>
      </c>
      <c r="G747" s="3" t="n">
        <v>4</v>
      </c>
      <c r="H747" s="3" t="n">
        <v>0</v>
      </c>
      <c r="I747" s="3" t="n">
        <v>0</v>
      </c>
      <c r="J747" s="3" t="inlineStr"/>
      <c r="K747" s="3" t="inlineStr"/>
      <c r="L747" s="3" t="inlineStr">
        <is>
          <t>All checked criteria passed</t>
        </is>
      </c>
    </row>
    <row r="748">
      <c r="A748" s="3" t="inlineStr">
        <is>
          <t>2.36</t>
        </is>
      </c>
      <c r="B748" s="3" t="inlineStr">
        <is>
          <t>Īpašiem medicīniskiem nolūkiem paredzēts dzeramais medicīniskais uzturs. Pielietojams gan kā diētas papildinājums, gan kā vienīgais uztura avots. Satu</t>
        </is>
      </c>
      <c r="C748" s="3" t="n">
        <v>5</v>
      </c>
      <c r="D748" s="3" t="inlineStr">
        <is>
          <t>Resource Junior powder 400g</t>
        </is>
      </c>
      <c r="E748" s="7" t="inlineStr">
        <is>
          <t>UNKNOWN</t>
        </is>
      </c>
      <c r="F748" s="3" t="n">
        <v>0.25</v>
      </c>
      <c r="G748" s="3" t="n">
        <v>1</v>
      </c>
      <c r="H748" s="3" t="n">
        <v>0</v>
      </c>
      <c r="I748" s="3" t="n">
        <v>3</v>
      </c>
      <c r="J748" s="3" t="inlineStr"/>
      <c r="K748" s="3" t="inlineStr">
        <is>
          <t>energy; protein; volume</t>
        </is>
      </c>
      <c r="L748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749">
      <c r="A749" s="3" t="inlineStr">
        <is>
          <t>2.37</t>
        </is>
      </c>
      <c r="B749" s="3" t="inlineStr">
        <is>
          <t>Dzēriens ar augstu enerģijas (2 kcal/ml) un olbaltumvielu saturu pilnvērtīgam uzturam, ar šķiedrvielām. Nesatur laktozi un lipekli (glutēnu). Diētiska</t>
        </is>
      </c>
      <c r="C749" s="3" t="n">
        <v>1</v>
      </c>
      <c r="D749" s="3" t="inlineStr">
        <is>
          <t>Alfamino HMO powder 400g</t>
        </is>
      </c>
      <c r="E749" s="4" t="inlineStr">
        <is>
          <t>PARTIALLY_COMPLIANT</t>
        </is>
      </c>
      <c r="F749" s="3" t="n">
        <v>0.75</v>
      </c>
      <c r="G749" s="3" t="n">
        <v>3</v>
      </c>
      <c r="H749" s="3" t="n">
        <v>0</v>
      </c>
      <c r="I749" s="3" t="n">
        <v>1</v>
      </c>
      <c r="J749" s="3" t="inlineStr"/>
      <c r="K749" s="3" t="inlineStr">
        <is>
          <t>volume</t>
        </is>
      </c>
      <c r="L749" s="3" t="inlineStr">
        <is>
          <t>UNKNOWN volume: Not comparable: product in g, requirement in ml</t>
        </is>
      </c>
    </row>
    <row r="750">
      <c r="A750" s="3" t="inlineStr">
        <is>
          <t>2.37</t>
        </is>
      </c>
      <c r="B750" s="3" t="inlineStr">
        <is>
          <t>Dzēriens ar augstu enerģijas (2 kcal/ml) un olbaltumvielu saturu pilnvērtīgam uzturam, ar šķiedrvielām. Nesatur laktozi un lipekli (glutēnu). Diētiska</t>
        </is>
      </c>
      <c r="C750" s="3" t="n">
        <v>2</v>
      </c>
      <c r="D750" s="3" t="inlineStr">
        <is>
          <t>Alfaré HMO powder 400g</t>
        </is>
      </c>
      <c r="E750" s="4" t="inlineStr">
        <is>
          <t>PARTIALLY_COMPLIANT</t>
        </is>
      </c>
      <c r="F750" s="3" t="n">
        <v>0.75</v>
      </c>
      <c r="G750" s="3" t="n">
        <v>3</v>
      </c>
      <c r="H750" s="3" t="n">
        <v>0</v>
      </c>
      <c r="I750" s="3" t="n">
        <v>1</v>
      </c>
      <c r="J750" s="3" t="inlineStr"/>
      <c r="K750" s="3" t="inlineStr">
        <is>
          <t>volume</t>
        </is>
      </c>
      <c r="L750" s="3" t="inlineStr">
        <is>
          <t>UNKNOWN volume: Not comparable: product in g, requirement in ml</t>
        </is>
      </c>
    </row>
    <row r="751">
      <c r="A751" s="3" t="inlineStr">
        <is>
          <t>2.37</t>
        </is>
      </c>
      <c r="B751" s="3" t="inlineStr">
        <is>
          <t>Dzēriens ar augstu enerģijas (2 kcal/ml) un olbaltumvielu saturu pilnvērtīgam uzturam, ar šķiedrvielām. Nesatur laktozi un lipekli (glutēnu). Diētiska</t>
        </is>
      </c>
      <c r="C751" s="3" t="n">
        <v>3</v>
      </c>
      <c r="D751" s="3" t="inlineStr">
        <is>
          <t>Resource Junior chocolate 200ml</t>
        </is>
      </c>
      <c r="E751" s="7" t="inlineStr">
        <is>
          <t>UNKNOWN</t>
        </is>
      </c>
      <c r="F751" s="3" t="n">
        <v>0.5</v>
      </c>
      <c r="G751" s="3" t="n">
        <v>2</v>
      </c>
      <c r="H751" s="3" t="n">
        <v>0</v>
      </c>
      <c r="I751" s="3" t="n">
        <v>2</v>
      </c>
      <c r="J751" s="3" t="inlineStr"/>
      <c r="K751" s="3" t="inlineStr">
        <is>
          <t>contains_fiber; lactose_free</t>
        </is>
      </c>
      <c r="L751" s="3" t="inlineStr">
        <is>
          <t>UNKNOWN contains_fiber: Cannot determine 'contains_fiber' for this product; UNKNOWN lactose_free: Cannot determine 'lactose_free' for this product</t>
        </is>
      </c>
    </row>
    <row r="752">
      <c r="A752" s="3" t="inlineStr">
        <is>
          <t>2.37</t>
        </is>
      </c>
      <c r="B752" s="3" t="inlineStr">
        <is>
          <t>Dzēriens ar augstu enerģijas (2 kcal/ml) un olbaltumvielu saturu pilnvērtīgam uzturam, ar šķiedrvielām. Nesatur laktozi un lipekli (glutēnu). Diētiska</t>
        </is>
      </c>
      <c r="C752" s="3" t="n">
        <v>4</v>
      </c>
      <c r="D752" s="3" t="inlineStr">
        <is>
          <t>Resource Junior vanilla 200ml</t>
        </is>
      </c>
      <c r="E752" s="7" t="inlineStr">
        <is>
          <t>UNKNOWN</t>
        </is>
      </c>
      <c r="F752" s="3" t="n">
        <v>0.5</v>
      </c>
      <c r="G752" s="3" t="n">
        <v>2</v>
      </c>
      <c r="H752" s="3" t="n">
        <v>0</v>
      </c>
      <c r="I752" s="3" t="n">
        <v>2</v>
      </c>
      <c r="J752" s="3" t="inlineStr"/>
      <c r="K752" s="3" t="inlineStr">
        <is>
          <t>contains_fiber; lactose_free</t>
        </is>
      </c>
      <c r="L752" s="3" t="inlineStr">
        <is>
          <t>UNKNOWN contains_fiber: Cannot determine 'contains_fiber' for this product; UNKNOWN lactose_free: Cannot determine 'lactose_free' for this product</t>
        </is>
      </c>
    </row>
    <row r="753">
      <c r="A753" s="3" t="inlineStr">
        <is>
          <t>2.37</t>
        </is>
      </c>
      <c r="B753" s="3" t="inlineStr">
        <is>
          <t>Dzēriens ar augstu enerģijas (2 kcal/ml) un olbaltumvielu saturu pilnvērtīgam uzturam, ar šķiedrvielām. Nesatur laktozi un lipekli (glutēnu). Diētiska</t>
        </is>
      </c>
      <c r="C753" s="3" t="n">
        <v>5</v>
      </c>
      <c r="D753" s="3" t="inlineStr">
        <is>
          <t>Resource Junior strawberry 200ml</t>
        </is>
      </c>
      <c r="E753" s="7" t="inlineStr">
        <is>
          <t>UNKNOWN</t>
        </is>
      </c>
      <c r="F753" s="3" t="n">
        <v>0.5</v>
      </c>
      <c r="G753" s="3" t="n">
        <v>2</v>
      </c>
      <c r="H753" s="3" t="n">
        <v>0</v>
      </c>
      <c r="I753" s="3" t="n">
        <v>2</v>
      </c>
      <c r="J753" s="3" t="inlineStr"/>
      <c r="K753" s="3" t="inlineStr">
        <is>
          <t>contains_fiber; lactose_free</t>
        </is>
      </c>
      <c r="L753" s="3" t="inlineStr">
        <is>
          <t>UNKNOWN contains_fiber: Cannot determine 'contains_fiber' for this product; UNKNOWN lactose_free: Cannot determine 'lactose_free' for this product</t>
        </is>
      </c>
    </row>
    <row r="754">
      <c r="A754" s="3" t="inlineStr">
        <is>
          <t>2.38</t>
        </is>
      </c>
      <c r="B754" s="3" t="inlineStr">
        <is>
          <t>Īpašiem medicīniskiem nolūkiem paredzēts dzeramais medicīniskais uzturs ar paaugstinātu enerģijas un šķiedrvielu saturu (3,6 g/100 ml). Pielietojams g</t>
        </is>
      </c>
      <c r="C754" s="3" t="n">
        <v>1</v>
      </c>
      <c r="D754" s="3" t="inlineStr">
        <is>
          <t>Resource Junior powder 400g</t>
        </is>
      </c>
      <c r="E754" s="7" t="inlineStr">
        <is>
          <t>UNKNOWN</t>
        </is>
      </c>
      <c r="F754" s="3" t="n">
        <v>0.25</v>
      </c>
      <c r="G754" s="3" t="n">
        <v>1</v>
      </c>
      <c r="H754" s="3" t="n">
        <v>0</v>
      </c>
      <c r="I754" s="3" t="n">
        <v>3</v>
      </c>
      <c r="J754" s="3" t="inlineStr"/>
      <c r="K754" s="3" t="inlineStr">
        <is>
          <t>energy; protein; volume</t>
        </is>
      </c>
      <c r="L754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755">
      <c r="A755" s="3" t="inlineStr">
        <is>
          <t>2.38</t>
        </is>
      </c>
      <c r="B755" s="3" t="inlineStr">
        <is>
          <t>Īpašiem medicīniskiem nolūkiem paredzēts dzeramais medicīniskais uzturs ar paaugstinātu enerģijas un šķiedrvielu saturu (3,6 g/100 ml). Pielietojams g</t>
        </is>
      </c>
      <c r="C755" s="3" t="n">
        <v>2</v>
      </c>
      <c r="D755" s="3" t="inlineStr">
        <is>
          <t>Resource Instant Protein powder 400g</t>
        </is>
      </c>
      <c r="E755" s="7" t="inlineStr">
        <is>
          <t>UNKNOWN</t>
        </is>
      </c>
      <c r="F755" s="3" t="n">
        <v>0.25</v>
      </c>
      <c r="G755" s="3" t="n">
        <v>1</v>
      </c>
      <c r="H755" s="3" t="n">
        <v>0</v>
      </c>
      <c r="I755" s="3" t="n">
        <v>3</v>
      </c>
      <c r="J755" s="3" t="inlineStr"/>
      <c r="K755" s="3" t="inlineStr">
        <is>
          <t>energy; protein; volume</t>
        </is>
      </c>
      <c r="L755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756">
      <c r="A756" s="3" t="inlineStr">
        <is>
          <t>2.38</t>
        </is>
      </c>
      <c r="B756" s="3" t="inlineStr">
        <is>
          <t>Īpašiem medicīniskiem nolūkiem paredzēts dzeramais medicīniskais uzturs ar paaugstinātu enerģijas un šķiedrvielu saturu (3,6 g/100 ml). Pielietojams g</t>
        </is>
      </c>
      <c r="C756" s="3" t="n">
        <v>3</v>
      </c>
      <c r="D756" s="3" t="inlineStr">
        <is>
          <t>Resource Glutamin 20x5g</t>
        </is>
      </c>
      <c r="E756" s="7" t="inlineStr">
        <is>
          <t>UNKNOWN</t>
        </is>
      </c>
      <c r="F756" s="3" t="n">
        <v>0.25</v>
      </c>
      <c r="G756" s="3" t="n">
        <v>1</v>
      </c>
      <c r="H756" s="3" t="n">
        <v>0</v>
      </c>
      <c r="I756" s="3" t="n">
        <v>3</v>
      </c>
      <c r="J756" s="3" t="inlineStr"/>
      <c r="K756" s="3" t="inlineStr">
        <is>
          <t>energy; protein; volume</t>
        </is>
      </c>
      <c r="L756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757">
      <c r="A757" s="3" t="inlineStr">
        <is>
          <t>2.38</t>
        </is>
      </c>
      <c r="B757" s="3" t="inlineStr">
        <is>
          <t>Īpašiem medicīniskiem nolūkiem paredzēts dzeramais medicīniskais uzturs ar paaugstinātu enerģijas un šķiedrvielu saturu (3,6 g/100 ml). Pielietojams g</t>
        </is>
      </c>
      <c r="C757" s="3" t="n">
        <v>4</v>
      </c>
      <c r="D757" s="3" t="inlineStr">
        <is>
          <t>Modulen IBD powder 400g</t>
        </is>
      </c>
      <c r="E757" s="7" t="inlineStr">
        <is>
          <t>UNKNOWN</t>
        </is>
      </c>
      <c r="F757" s="3" t="n">
        <v>0.25</v>
      </c>
      <c r="G757" s="3" t="n">
        <v>1</v>
      </c>
      <c r="H757" s="3" t="n">
        <v>0</v>
      </c>
      <c r="I757" s="3" t="n">
        <v>3</v>
      </c>
      <c r="J757" s="3" t="inlineStr"/>
      <c r="K757" s="3" t="inlineStr">
        <is>
          <t>energy; protein; volume</t>
        </is>
      </c>
      <c r="L757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758">
      <c r="A758" s="3" t="inlineStr">
        <is>
          <t>2.38</t>
        </is>
      </c>
      <c r="B758" s="3" t="inlineStr">
        <is>
          <t>Īpašiem medicīniskiem nolūkiem paredzēts dzeramais medicīniskais uzturs ar paaugstinātu enerģijas un šķiedrvielu saturu (3,6 g/100 ml). Pielietojams g</t>
        </is>
      </c>
      <c r="C758" s="3" t="n">
        <v>5</v>
      </c>
      <c r="D758" s="3" t="inlineStr">
        <is>
          <t>Isosource 2.0 Protein Fibre 500 ml</t>
        </is>
      </c>
      <c r="E758" s="5" t="inlineStr">
        <is>
          <t>NON_COMPLIANT</t>
        </is>
      </c>
      <c r="F758" s="3" t="n">
        <v>0.5</v>
      </c>
      <c r="G758" s="3" t="n">
        <v>2</v>
      </c>
      <c r="H758" s="3" t="n">
        <v>2</v>
      </c>
      <c r="I758" s="3" t="n">
        <v>0</v>
      </c>
      <c r="J758" s="3" t="inlineStr">
        <is>
          <t>energy: 200.0 kcal/100ml vs = 240.0 kcal/100ml; volume: 500.0 ml vs = 125.0 ml</t>
        </is>
      </c>
      <c r="K758" s="3" t="inlineStr"/>
      <c r="L758" s="3" t="inlineStr">
        <is>
          <t>FAIL energy: 200.0 does not satisfy = 240.0; FAIL volume: 500.0 ml != 125.0 ml</t>
        </is>
      </c>
    </row>
    <row r="759">
      <c r="A759" s="3" t="inlineStr">
        <is>
          <t>2.39</t>
        </is>
      </c>
      <c r="B759" s="3" t="inlineStr">
        <is>
          <t>Īpašiem medicīniskiem nolūkiem paredzēts dzeramais medicīniskais uzturs ar paaugstinātu enerģijas un šķiedrvielu saturu (3,6 g/100 ml). Pielietojams g</t>
        </is>
      </c>
      <c r="C759" s="3" t="n">
        <v>1</v>
      </c>
      <c r="D759" s="3" t="inlineStr">
        <is>
          <t>Resource Junior powder 400g</t>
        </is>
      </c>
      <c r="E759" s="7" t="inlineStr">
        <is>
          <t>UNKNOWN</t>
        </is>
      </c>
      <c r="F759" s="3" t="n">
        <v>0.25</v>
      </c>
      <c r="G759" s="3" t="n">
        <v>1</v>
      </c>
      <c r="H759" s="3" t="n">
        <v>0</v>
      </c>
      <c r="I759" s="3" t="n">
        <v>3</v>
      </c>
      <c r="J759" s="3" t="inlineStr"/>
      <c r="K759" s="3" t="inlineStr">
        <is>
          <t>energy; protein; volume</t>
        </is>
      </c>
      <c r="L759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760">
      <c r="A760" s="3" t="inlineStr">
        <is>
          <t>2.39</t>
        </is>
      </c>
      <c r="B760" s="3" t="inlineStr">
        <is>
          <t>Īpašiem medicīniskiem nolūkiem paredzēts dzeramais medicīniskais uzturs ar paaugstinātu enerģijas un šķiedrvielu saturu (3,6 g/100 ml). Pielietojams g</t>
        </is>
      </c>
      <c r="C760" s="3" t="n">
        <v>2</v>
      </c>
      <c r="D760" s="3" t="inlineStr">
        <is>
          <t>Resource Instant Protein powder 400g</t>
        </is>
      </c>
      <c r="E760" s="7" t="inlineStr">
        <is>
          <t>UNKNOWN</t>
        </is>
      </c>
      <c r="F760" s="3" t="n">
        <v>0.25</v>
      </c>
      <c r="G760" s="3" t="n">
        <v>1</v>
      </c>
      <c r="H760" s="3" t="n">
        <v>0</v>
      </c>
      <c r="I760" s="3" t="n">
        <v>3</v>
      </c>
      <c r="J760" s="3" t="inlineStr"/>
      <c r="K760" s="3" t="inlineStr">
        <is>
          <t>energy; protein; volume</t>
        </is>
      </c>
      <c r="L760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761">
      <c r="A761" s="3" t="inlineStr">
        <is>
          <t>2.39</t>
        </is>
      </c>
      <c r="B761" s="3" t="inlineStr">
        <is>
          <t>Īpašiem medicīniskiem nolūkiem paredzēts dzeramais medicīniskais uzturs ar paaugstinātu enerģijas un šķiedrvielu saturu (3,6 g/100 ml). Pielietojams g</t>
        </is>
      </c>
      <c r="C761" s="3" t="n">
        <v>3</v>
      </c>
      <c r="D761" s="3" t="inlineStr">
        <is>
          <t>Resource Glutamin 20x5g</t>
        </is>
      </c>
      <c r="E761" s="7" t="inlineStr">
        <is>
          <t>UNKNOWN</t>
        </is>
      </c>
      <c r="F761" s="3" t="n">
        <v>0.25</v>
      </c>
      <c r="G761" s="3" t="n">
        <v>1</v>
      </c>
      <c r="H761" s="3" t="n">
        <v>0</v>
      </c>
      <c r="I761" s="3" t="n">
        <v>3</v>
      </c>
      <c r="J761" s="3" t="inlineStr"/>
      <c r="K761" s="3" t="inlineStr">
        <is>
          <t>energy; protein; volume</t>
        </is>
      </c>
      <c r="L761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762">
      <c r="A762" s="3" t="inlineStr">
        <is>
          <t>2.39</t>
        </is>
      </c>
      <c r="B762" s="3" t="inlineStr">
        <is>
          <t>Īpašiem medicīniskiem nolūkiem paredzēts dzeramais medicīniskais uzturs ar paaugstinātu enerģijas un šķiedrvielu saturu (3,6 g/100 ml). Pielietojams g</t>
        </is>
      </c>
      <c r="C762" s="3" t="n">
        <v>4</v>
      </c>
      <c r="D762" s="3" t="inlineStr">
        <is>
          <t>Modulen IBD powder 400g</t>
        </is>
      </c>
      <c r="E762" s="7" t="inlineStr">
        <is>
          <t>UNKNOWN</t>
        </is>
      </c>
      <c r="F762" s="3" t="n">
        <v>0.25</v>
      </c>
      <c r="G762" s="3" t="n">
        <v>1</v>
      </c>
      <c r="H762" s="3" t="n">
        <v>0</v>
      </c>
      <c r="I762" s="3" t="n">
        <v>3</v>
      </c>
      <c r="J762" s="3" t="inlineStr"/>
      <c r="K762" s="3" t="inlineStr">
        <is>
          <t>energy; protein; volume</t>
        </is>
      </c>
      <c r="L762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763">
      <c r="A763" s="3" t="inlineStr">
        <is>
          <t>2.39</t>
        </is>
      </c>
      <c r="B763" s="3" t="inlineStr">
        <is>
          <t>Īpašiem medicīniskiem nolūkiem paredzēts dzeramais medicīniskais uzturs ar paaugstinātu enerģijas un šķiedrvielu saturu (3,6 g/100 ml). Pielietojams g</t>
        </is>
      </c>
      <c r="C763" s="3" t="n">
        <v>5</v>
      </c>
      <c r="D763" s="3" t="inlineStr">
        <is>
          <t>Isosource 2.0 Protein Fibre 500 ml</t>
        </is>
      </c>
      <c r="E763" s="5" t="inlineStr">
        <is>
          <t>NON_COMPLIANT</t>
        </is>
      </c>
      <c r="F763" s="3" t="n">
        <v>0.5</v>
      </c>
      <c r="G763" s="3" t="n">
        <v>2</v>
      </c>
      <c r="H763" s="3" t="n">
        <v>2</v>
      </c>
      <c r="I763" s="3" t="n">
        <v>0</v>
      </c>
      <c r="J763" s="3" t="inlineStr">
        <is>
          <t>energy: 200.0 kcal/100ml vs = 240.0 kcal/100ml; volume: 500.0 ml vs = 125.0 ml</t>
        </is>
      </c>
      <c r="K763" s="3" t="inlineStr"/>
      <c r="L763" s="3" t="inlineStr">
        <is>
          <t>FAIL energy: 200.0 does not satisfy = 240.0; FAIL volume: 500.0 ml != 125.0 ml</t>
        </is>
      </c>
    </row>
    <row r="764">
      <c r="A764" s="3" t="inlineStr">
        <is>
          <t>2.40</t>
        </is>
      </c>
      <c r="B764" s="3" t="inlineStr">
        <is>
          <t>Diētiskā pārtika cilvēkiem ar veselības traucējumiem. Pilnvērtīga pusšķidras konsistences diētiskā pārtika ar augstu enerģētisko vērtību (2 kcal/g) un</t>
        </is>
      </c>
      <c r="C764" s="3" t="n">
        <v>1</v>
      </c>
      <c r="D764" s="3" t="inlineStr">
        <is>
          <t>Isosource Standard 500 ml</t>
        </is>
      </c>
      <c r="E764" s="6" t="inlineStr">
        <is>
          <t>COMPLIANT</t>
        </is>
      </c>
      <c r="F764" s="3" t="n">
        <v>1</v>
      </c>
      <c r="G764" s="3" t="n">
        <v>3</v>
      </c>
      <c r="H764" s="3" t="n">
        <v>0</v>
      </c>
      <c r="I764" s="3" t="n">
        <v>0</v>
      </c>
      <c r="J764" s="3" t="inlineStr"/>
      <c r="K764" s="3" t="inlineStr"/>
      <c r="L764" s="3" t="inlineStr">
        <is>
          <t>All checked criteria passed</t>
        </is>
      </c>
    </row>
    <row r="765">
      <c r="A765" s="3" t="inlineStr">
        <is>
          <t>2.40</t>
        </is>
      </c>
      <c r="B765" s="3" t="inlineStr">
        <is>
          <t>Diētiskā pārtika cilvēkiem ar veselības traucējumiem. Pilnvērtīga pusšķidras konsistences diētiskā pārtika ar augstu enerģētisko vērtību (2 kcal/g) un</t>
        </is>
      </c>
      <c r="C765" s="3" t="n">
        <v>2</v>
      </c>
      <c r="D765" s="3" t="inlineStr">
        <is>
          <t>Isosource Standard 1000 ml</t>
        </is>
      </c>
      <c r="E765" s="6" t="inlineStr">
        <is>
          <t>COMPLIANT</t>
        </is>
      </c>
      <c r="F765" s="3" t="n">
        <v>1</v>
      </c>
      <c r="G765" s="3" t="n">
        <v>3</v>
      </c>
      <c r="H765" s="3" t="n">
        <v>0</v>
      </c>
      <c r="I765" s="3" t="n">
        <v>0</v>
      </c>
      <c r="J765" s="3" t="inlineStr"/>
      <c r="K765" s="3" t="inlineStr"/>
      <c r="L765" s="3" t="inlineStr">
        <is>
          <t>All checked criteria passed</t>
        </is>
      </c>
    </row>
    <row r="766">
      <c r="A766" s="3" t="inlineStr">
        <is>
          <t>2.40</t>
        </is>
      </c>
      <c r="B766" s="3" t="inlineStr">
        <is>
          <t>Diētiskā pārtika cilvēkiem ar veselības traucējumiem. Pilnvērtīga pusšķidras konsistences diētiskā pārtika ar augstu enerģētisko vērtību (2 kcal/g) un</t>
        </is>
      </c>
      <c r="C766" s="3" t="n">
        <v>3</v>
      </c>
      <c r="D766" s="3" t="inlineStr">
        <is>
          <t>Isosource Energy 500 ml</t>
        </is>
      </c>
      <c r="E766" s="6" t="inlineStr">
        <is>
          <t>COMPLIANT</t>
        </is>
      </c>
      <c r="F766" s="3" t="n">
        <v>1</v>
      </c>
      <c r="G766" s="3" t="n">
        <v>3</v>
      </c>
      <c r="H766" s="3" t="n">
        <v>0</v>
      </c>
      <c r="I766" s="3" t="n">
        <v>0</v>
      </c>
      <c r="J766" s="3" t="inlineStr"/>
      <c r="K766" s="3" t="inlineStr"/>
      <c r="L766" s="3" t="inlineStr">
        <is>
          <t>All checked criteria passed</t>
        </is>
      </c>
    </row>
    <row r="767">
      <c r="A767" s="3" t="inlineStr">
        <is>
          <t>2.40</t>
        </is>
      </c>
      <c r="B767" s="3" t="inlineStr">
        <is>
          <t>Diētiskā pārtika cilvēkiem ar veselības traucējumiem. Pilnvērtīga pusšķidras konsistences diētiskā pārtika ar augstu enerģētisko vērtību (2 kcal/g) un</t>
        </is>
      </c>
      <c r="C767" s="3" t="n">
        <v>4</v>
      </c>
      <c r="D767" s="3" t="inlineStr">
        <is>
          <t>Isosource 2.0 Protein 500 ml</t>
        </is>
      </c>
      <c r="E767" s="6" t="inlineStr">
        <is>
          <t>COMPLIANT</t>
        </is>
      </c>
      <c r="F767" s="3" t="n">
        <v>1</v>
      </c>
      <c r="G767" s="3" t="n">
        <v>3</v>
      </c>
      <c r="H767" s="3" t="n">
        <v>0</v>
      </c>
      <c r="I767" s="3" t="n">
        <v>0</v>
      </c>
      <c r="J767" s="3" t="inlineStr"/>
      <c r="K767" s="3" t="inlineStr"/>
      <c r="L767" s="3" t="inlineStr">
        <is>
          <t>All checked criteria passed</t>
        </is>
      </c>
    </row>
    <row r="768">
      <c r="A768" s="3" t="inlineStr">
        <is>
          <t>2.40</t>
        </is>
      </c>
      <c r="B768" s="3" t="inlineStr">
        <is>
          <t>Diētiskā pārtika cilvēkiem ar veselības traucējumiem. Pilnvērtīga pusšķidras konsistences diētiskā pārtika ar augstu enerģētisko vērtību (2 kcal/g) un</t>
        </is>
      </c>
      <c r="C768" s="3" t="n">
        <v>5</v>
      </c>
      <c r="D768" s="3" t="inlineStr">
        <is>
          <t>Isosource Junior 500 ml</t>
        </is>
      </c>
      <c r="E768" s="6" t="inlineStr">
        <is>
          <t>COMPLIANT</t>
        </is>
      </c>
      <c r="F768" s="3" t="n">
        <v>1</v>
      </c>
      <c r="G768" s="3" t="n">
        <v>3</v>
      </c>
      <c r="H768" s="3" t="n">
        <v>0</v>
      </c>
      <c r="I768" s="3" t="n">
        <v>0</v>
      </c>
      <c r="J768" s="3" t="inlineStr"/>
      <c r="K768" s="3" t="inlineStr"/>
      <c r="L768" s="3" t="inlineStr">
        <is>
          <t>All checked criteria passed</t>
        </is>
      </c>
    </row>
    <row r="769">
      <c r="A769" s="3" t="inlineStr">
        <is>
          <t>2.41</t>
        </is>
      </c>
      <c r="B769" s="3" t="inlineStr">
        <is>
          <t xml:space="preserve">Īpašiem medicīniskiem nolūkiem paredzēts dzeramais medicīniskais uzturs. Pielietojams kā diētas papildinājums, nav paredzēts lietot kā vienīgo uztura </t>
        </is>
      </c>
      <c r="C769" s="3" t="n">
        <v>1</v>
      </c>
      <c r="D769" s="3" t="inlineStr">
        <is>
          <t>Resource Protein strawberry 200ml</t>
        </is>
      </c>
      <c r="E769" s="6" t="inlineStr">
        <is>
          <t>COMPLIANT</t>
        </is>
      </c>
      <c r="F769" s="3" t="n">
        <v>1</v>
      </c>
      <c r="G769" s="3" t="n">
        <v>4</v>
      </c>
      <c r="H769" s="3" t="n">
        <v>0</v>
      </c>
      <c r="I769" s="3" t="n">
        <v>0</v>
      </c>
      <c r="J769" s="3" t="inlineStr"/>
      <c r="K769" s="3" t="inlineStr"/>
      <c r="L769" s="3" t="inlineStr">
        <is>
          <t>All checked criteria passed</t>
        </is>
      </c>
    </row>
    <row r="770">
      <c r="A770" s="3" t="inlineStr">
        <is>
          <t>2.41</t>
        </is>
      </c>
      <c r="B770" s="3" t="inlineStr">
        <is>
          <t xml:space="preserve">Īpašiem medicīniskiem nolūkiem paredzēts dzeramais medicīniskais uzturs. Pielietojams kā diētas papildinājums, nav paredzēts lietot kā vienīgo uztura </t>
        </is>
      </c>
      <c r="C770" s="3" t="n">
        <v>2</v>
      </c>
      <c r="D770" s="3" t="inlineStr">
        <is>
          <t>Resource Protein chocolate 200ml</t>
        </is>
      </c>
      <c r="E770" s="6" t="inlineStr">
        <is>
          <t>COMPLIANT</t>
        </is>
      </c>
      <c r="F770" s="3" t="n">
        <v>1</v>
      </c>
      <c r="G770" s="3" t="n">
        <v>4</v>
      </c>
      <c r="H770" s="3" t="n">
        <v>0</v>
      </c>
      <c r="I770" s="3" t="n">
        <v>0</v>
      </c>
      <c r="J770" s="3" t="inlineStr"/>
      <c r="K770" s="3" t="inlineStr"/>
      <c r="L770" s="3" t="inlineStr">
        <is>
          <t>All checked criteria passed</t>
        </is>
      </c>
    </row>
    <row r="771">
      <c r="A771" s="3" t="inlineStr">
        <is>
          <t>2.41</t>
        </is>
      </c>
      <c r="B771" s="3" t="inlineStr">
        <is>
          <t xml:space="preserve">Īpašiem medicīniskiem nolūkiem paredzēts dzeramais medicīniskais uzturs. Pielietojams kā diētas papildinājums, nav paredzēts lietot kā vienīgo uztura </t>
        </is>
      </c>
      <c r="C771" s="3" t="n">
        <v>3</v>
      </c>
      <c r="D771" s="3" t="inlineStr">
        <is>
          <t>Resource Junior powder 400g</t>
        </is>
      </c>
      <c r="E771" s="7" t="inlineStr">
        <is>
          <t>UNKNOWN</t>
        </is>
      </c>
      <c r="F771" s="3" t="n">
        <v>0.25</v>
      </c>
      <c r="G771" s="3" t="n">
        <v>1</v>
      </c>
      <c r="H771" s="3" t="n">
        <v>0</v>
      </c>
      <c r="I771" s="3" t="n">
        <v>3</v>
      </c>
      <c r="J771" s="3" t="inlineStr"/>
      <c r="K771" s="3" t="inlineStr">
        <is>
          <t>energy; protein; volume</t>
        </is>
      </c>
      <c r="L771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772">
      <c r="A772" s="3" t="inlineStr">
        <is>
          <t>2.41</t>
        </is>
      </c>
      <c r="B772" s="3" t="inlineStr">
        <is>
          <t xml:space="preserve">Īpašiem medicīniskiem nolūkiem paredzēts dzeramais medicīniskais uzturs. Pielietojams kā diētas papildinājums, nav paredzēts lietot kā vienīgo uztura </t>
        </is>
      </c>
      <c r="C772" s="3" t="n">
        <v>4</v>
      </c>
      <c r="D772" s="3" t="inlineStr">
        <is>
          <t>Resource Instant Protein powder 400g</t>
        </is>
      </c>
      <c r="E772" s="7" t="inlineStr">
        <is>
          <t>UNKNOWN</t>
        </is>
      </c>
      <c r="F772" s="3" t="n">
        <v>0.25</v>
      </c>
      <c r="G772" s="3" t="n">
        <v>1</v>
      </c>
      <c r="H772" s="3" t="n">
        <v>0</v>
      </c>
      <c r="I772" s="3" t="n">
        <v>3</v>
      </c>
      <c r="J772" s="3" t="inlineStr"/>
      <c r="K772" s="3" t="inlineStr">
        <is>
          <t>energy; protein; volume</t>
        </is>
      </c>
      <c r="L772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773">
      <c r="A773" s="3" t="inlineStr">
        <is>
          <t>2.41</t>
        </is>
      </c>
      <c r="B773" s="3" t="inlineStr">
        <is>
          <t xml:space="preserve">Īpašiem medicīniskiem nolūkiem paredzēts dzeramais medicīniskais uzturs. Pielietojams kā diētas papildinājums, nav paredzēts lietot kā vienīgo uztura </t>
        </is>
      </c>
      <c r="C773" s="3" t="n">
        <v>5</v>
      </c>
      <c r="D773" s="3" t="inlineStr">
        <is>
          <t>Resource Glutamin 20x5g</t>
        </is>
      </c>
      <c r="E773" s="7" t="inlineStr">
        <is>
          <t>UNKNOWN</t>
        </is>
      </c>
      <c r="F773" s="3" t="n">
        <v>0.25</v>
      </c>
      <c r="G773" s="3" t="n">
        <v>1</v>
      </c>
      <c r="H773" s="3" t="n">
        <v>0</v>
      </c>
      <c r="I773" s="3" t="n">
        <v>3</v>
      </c>
      <c r="J773" s="3" t="inlineStr"/>
      <c r="K773" s="3" t="inlineStr">
        <is>
          <t>energy; protein; volume</t>
        </is>
      </c>
      <c r="L773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774">
      <c r="A774" s="3" t="inlineStr">
        <is>
          <t>2.42</t>
        </is>
      </c>
      <c r="B774" s="3" t="inlineStr">
        <is>
          <t xml:space="preserve">Īpašiem medicīniskiem nolūkiem paredzēts dzeramais medicīniskais uzturs. Pielietojams kā diētas papildinājums, nav paredzēts lietot kā vienīgo uztura </t>
        </is>
      </c>
      <c r="C774" s="3" t="n">
        <v>1</v>
      </c>
      <c r="D774" s="3" t="inlineStr">
        <is>
          <t>Resource Protein strawberry 200ml</t>
        </is>
      </c>
      <c r="E774" s="6" t="inlineStr">
        <is>
          <t>COMPLIANT</t>
        </is>
      </c>
      <c r="F774" s="3" t="n">
        <v>1</v>
      </c>
      <c r="G774" s="3" t="n">
        <v>4</v>
      </c>
      <c r="H774" s="3" t="n">
        <v>0</v>
      </c>
      <c r="I774" s="3" t="n">
        <v>0</v>
      </c>
      <c r="J774" s="3" t="inlineStr"/>
      <c r="K774" s="3" t="inlineStr"/>
      <c r="L774" s="3" t="inlineStr">
        <is>
          <t>All checked criteria passed</t>
        </is>
      </c>
    </row>
    <row r="775">
      <c r="A775" s="3" t="inlineStr">
        <is>
          <t>2.42</t>
        </is>
      </c>
      <c r="B775" s="3" t="inlineStr">
        <is>
          <t xml:space="preserve">Īpašiem medicīniskiem nolūkiem paredzēts dzeramais medicīniskais uzturs. Pielietojams kā diētas papildinājums, nav paredzēts lietot kā vienīgo uztura </t>
        </is>
      </c>
      <c r="C775" s="3" t="n">
        <v>2</v>
      </c>
      <c r="D775" s="3" t="inlineStr">
        <is>
          <t>Resource Protein chocolate 200ml</t>
        </is>
      </c>
      <c r="E775" s="6" t="inlineStr">
        <is>
          <t>COMPLIANT</t>
        </is>
      </c>
      <c r="F775" s="3" t="n">
        <v>1</v>
      </c>
      <c r="G775" s="3" t="n">
        <v>4</v>
      </c>
      <c r="H775" s="3" t="n">
        <v>0</v>
      </c>
      <c r="I775" s="3" t="n">
        <v>0</v>
      </c>
      <c r="J775" s="3" t="inlineStr"/>
      <c r="K775" s="3" t="inlineStr"/>
      <c r="L775" s="3" t="inlineStr">
        <is>
          <t>All checked criteria passed</t>
        </is>
      </c>
    </row>
    <row r="776">
      <c r="A776" s="3" t="inlineStr">
        <is>
          <t>2.42</t>
        </is>
      </c>
      <c r="B776" s="3" t="inlineStr">
        <is>
          <t xml:space="preserve">Īpašiem medicīniskiem nolūkiem paredzēts dzeramais medicīniskais uzturs. Pielietojams kā diētas papildinājums, nav paredzēts lietot kā vienīgo uztura </t>
        </is>
      </c>
      <c r="C776" s="3" t="n">
        <v>3</v>
      </c>
      <c r="D776" s="3" t="inlineStr">
        <is>
          <t>Resource Junior powder 400g</t>
        </is>
      </c>
      <c r="E776" s="7" t="inlineStr">
        <is>
          <t>UNKNOWN</t>
        </is>
      </c>
      <c r="F776" s="3" t="n">
        <v>0.25</v>
      </c>
      <c r="G776" s="3" t="n">
        <v>1</v>
      </c>
      <c r="H776" s="3" t="n">
        <v>0</v>
      </c>
      <c r="I776" s="3" t="n">
        <v>3</v>
      </c>
      <c r="J776" s="3" t="inlineStr"/>
      <c r="K776" s="3" t="inlineStr">
        <is>
          <t>energy; protein; volume</t>
        </is>
      </c>
      <c r="L776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777">
      <c r="A777" s="3" t="inlineStr">
        <is>
          <t>2.42</t>
        </is>
      </c>
      <c r="B777" s="3" t="inlineStr">
        <is>
          <t xml:space="preserve">Īpašiem medicīniskiem nolūkiem paredzēts dzeramais medicīniskais uzturs. Pielietojams kā diētas papildinājums, nav paredzēts lietot kā vienīgo uztura </t>
        </is>
      </c>
      <c r="C777" s="3" t="n">
        <v>4</v>
      </c>
      <c r="D777" s="3" t="inlineStr">
        <is>
          <t>Resource Instant Protein powder 400g</t>
        </is>
      </c>
      <c r="E777" s="7" t="inlineStr">
        <is>
          <t>UNKNOWN</t>
        </is>
      </c>
      <c r="F777" s="3" t="n">
        <v>0.25</v>
      </c>
      <c r="G777" s="3" t="n">
        <v>1</v>
      </c>
      <c r="H777" s="3" t="n">
        <v>0</v>
      </c>
      <c r="I777" s="3" t="n">
        <v>3</v>
      </c>
      <c r="J777" s="3" t="inlineStr"/>
      <c r="K777" s="3" t="inlineStr">
        <is>
          <t>energy; protein; volume</t>
        </is>
      </c>
      <c r="L777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778">
      <c r="A778" s="3" t="inlineStr">
        <is>
          <t>2.42</t>
        </is>
      </c>
      <c r="B778" s="3" t="inlineStr">
        <is>
          <t xml:space="preserve">Īpašiem medicīniskiem nolūkiem paredzēts dzeramais medicīniskais uzturs. Pielietojams kā diētas papildinājums, nav paredzēts lietot kā vienīgo uztura </t>
        </is>
      </c>
      <c r="C778" s="3" t="n">
        <v>5</v>
      </c>
      <c r="D778" s="3" t="inlineStr">
        <is>
          <t>Resource Glutamin 20x5g</t>
        </is>
      </c>
      <c r="E778" s="7" t="inlineStr">
        <is>
          <t>UNKNOWN</t>
        </is>
      </c>
      <c r="F778" s="3" t="n">
        <v>0.25</v>
      </c>
      <c r="G778" s="3" t="n">
        <v>1</v>
      </c>
      <c r="H778" s="3" t="n">
        <v>0</v>
      </c>
      <c r="I778" s="3" t="n">
        <v>3</v>
      </c>
      <c r="J778" s="3" t="inlineStr"/>
      <c r="K778" s="3" t="inlineStr">
        <is>
          <t>energy; protein; volume</t>
        </is>
      </c>
      <c r="L778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779">
      <c r="A779" s="3" t="inlineStr">
        <is>
          <t>2.43</t>
        </is>
      </c>
      <c r="B779" s="3" t="inlineStr">
        <is>
          <t>Īpašiem medicīniskiem nolūkiem paredzēts dzeramais medicīniskais uzturs. Pilietojams kā diētas papildinājums, nav paredzēts lietot kā vienīgo uztura a</t>
        </is>
      </c>
      <c r="C779" s="3" t="n">
        <v>1</v>
      </c>
      <c r="D779" s="3" t="inlineStr">
        <is>
          <t>Resource Protein strawberry 200ml</t>
        </is>
      </c>
      <c r="E779" s="6" t="inlineStr">
        <is>
          <t>COMPLIANT</t>
        </is>
      </c>
      <c r="F779" s="3" t="n">
        <v>1</v>
      </c>
      <c r="G779" s="3" t="n">
        <v>4</v>
      </c>
      <c r="H779" s="3" t="n">
        <v>0</v>
      </c>
      <c r="I779" s="3" t="n">
        <v>0</v>
      </c>
      <c r="J779" s="3" t="inlineStr"/>
      <c r="K779" s="3" t="inlineStr"/>
      <c r="L779" s="3" t="inlineStr">
        <is>
          <t>All checked criteria passed</t>
        </is>
      </c>
    </row>
    <row r="780">
      <c r="A780" s="3" t="inlineStr">
        <is>
          <t>2.43</t>
        </is>
      </c>
      <c r="B780" s="3" t="inlineStr">
        <is>
          <t>Īpašiem medicīniskiem nolūkiem paredzēts dzeramais medicīniskais uzturs. Pilietojams kā diētas papildinājums, nav paredzēts lietot kā vienīgo uztura a</t>
        </is>
      </c>
      <c r="C780" s="3" t="n">
        <v>2</v>
      </c>
      <c r="D780" s="3" t="inlineStr">
        <is>
          <t>Resource Protein chocolate 200ml</t>
        </is>
      </c>
      <c r="E780" s="6" t="inlineStr">
        <is>
          <t>COMPLIANT</t>
        </is>
      </c>
      <c r="F780" s="3" t="n">
        <v>1</v>
      </c>
      <c r="G780" s="3" t="n">
        <v>4</v>
      </c>
      <c r="H780" s="3" t="n">
        <v>0</v>
      </c>
      <c r="I780" s="3" t="n">
        <v>0</v>
      </c>
      <c r="J780" s="3" t="inlineStr"/>
      <c r="K780" s="3" t="inlineStr"/>
      <c r="L780" s="3" t="inlineStr">
        <is>
          <t>All checked criteria passed</t>
        </is>
      </c>
    </row>
    <row r="781">
      <c r="A781" s="3" t="inlineStr">
        <is>
          <t>2.43</t>
        </is>
      </c>
      <c r="B781" s="3" t="inlineStr">
        <is>
          <t>Īpašiem medicīniskiem nolūkiem paredzēts dzeramais medicīniskais uzturs. Pilietojams kā diētas papildinājums, nav paredzēts lietot kā vienīgo uztura a</t>
        </is>
      </c>
      <c r="C781" s="3" t="n">
        <v>3</v>
      </c>
      <c r="D781" s="3" t="inlineStr">
        <is>
          <t>Resource Junior powder 400g</t>
        </is>
      </c>
      <c r="E781" s="7" t="inlineStr">
        <is>
          <t>UNKNOWN</t>
        </is>
      </c>
      <c r="F781" s="3" t="n">
        <v>0.25</v>
      </c>
      <c r="G781" s="3" t="n">
        <v>1</v>
      </c>
      <c r="H781" s="3" t="n">
        <v>0</v>
      </c>
      <c r="I781" s="3" t="n">
        <v>3</v>
      </c>
      <c r="J781" s="3" t="inlineStr"/>
      <c r="K781" s="3" t="inlineStr">
        <is>
          <t>energy; protein; volume</t>
        </is>
      </c>
      <c r="L781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782">
      <c r="A782" s="3" t="inlineStr">
        <is>
          <t>2.43</t>
        </is>
      </c>
      <c r="B782" s="3" t="inlineStr">
        <is>
          <t>Īpašiem medicīniskiem nolūkiem paredzēts dzeramais medicīniskais uzturs. Pilietojams kā diētas papildinājums, nav paredzēts lietot kā vienīgo uztura a</t>
        </is>
      </c>
      <c r="C782" s="3" t="n">
        <v>4</v>
      </c>
      <c r="D782" s="3" t="inlineStr">
        <is>
          <t>Resource Instant Protein powder 400g</t>
        </is>
      </c>
      <c r="E782" s="7" t="inlineStr">
        <is>
          <t>UNKNOWN</t>
        </is>
      </c>
      <c r="F782" s="3" t="n">
        <v>0.25</v>
      </c>
      <c r="G782" s="3" t="n">
        <v>1</v>
      </c>
      <c r="H782" s="3" t="n">
        <v>0</v>
      </c>
      <c r="I782" s="3" t="n">
        <v>3</v>
      </c>
      <c r="J782" s="3" t="inlineStr"/>
      <c r="K782" s="3" t="inlineStr">
        <is>
          <t>energy; protein; volume</t>
        </is>
      </c>
      <c r="L782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783">
      <c r="A783" s="3" t="inlineStr">
        <is>
          <t>2.43</t>
        </is>
      </c>
      <c r="B783" s="3" t="inlineStr">
        <is>
          <t>Īpašiem medicīniskiem nolūkiem paredzēts dzeramais medicīniskais uzturs. Pilietojams kā diētas papildinājums, nav paredzēts lietot kā vienīgo uztura a</t>
        </is>
      </c>
      <c r="C783" s="3" t="n">
        <v>5</v>
      </c>
      <c r="D783" s="3" t="inlineStr">
        <is>
          <t>Resource Glutamin 20x5g</t>
        </is>
      </c>
      <c r="E783" s="7" t="inlineStr">
        <is>
          <t>UNKNOWN</t>
        </is>
      </c>
      <c r="F783" s="3" t="n">
        <v>0.25</v>
      </c>
      <c r="G783" s="3" t="n">
        <v>1</v>
      </c>
      <c r="H783" s="3" t="n">
        <v>0</v>
      </c>
      <c r="I783" s="3" t="n">
        <v>3</v>
      </c>
      <c r="J783" s="3" t="inlineStr"/>
      <c r="K783" s="3" t="inlineStr">
        <is>
          <t>energy; protein; volume</t>
        </is>
      </c>
      <c r="L783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784">
      <c r="A784" s="3" t="inlineStr">
        <is>
          <t>2.44</t>
        </is>
      </c>
      <c r="B784" s="3" t="inlineStr">
        <is>
          <t>Īpašiem medicīniskiem nolūkiem paredzēts dzeramais medicīniskais uzturs. Pilietojams kā diētas papildinājums, nav paredzēts lietot kā vienīgo uztura a</t>
        </is>
      </c>
      <c r="C784" s="3" t="n">
        <v>1</v>
      </c>
      <c r="D784" s="3" t="inlineStr">
        <is>
          <t>Oral Impact vanilla 237ml</t>
        </is>
      </c>
      <c r="E784" s="6" t="inlineStr">
        <is>
          <t>COMPLIANT</t>
        </is>
      </c>
      <c r="F784" s="3" t="n">
        <v>1</v>
      </c>
      <c r="G784" s="3" t="n">
        <v>6</v>
      </c>
      <c r="H784" s="3" t="n">
        <v>0</v>
      </c>
      <c r="I784" s="3" t="n">
        <v>0</v>
      </c>
      <c r="J784" s="3" t="inlineStr"/>
      <c r="K784" s="3" t="inlineStr"/>
      <c r="L784" s="3" t="inlineStr">
        <is>
          <t>All checked criteria passed</t>
        </is>
      </c>
    </row>
    <row r="785">
      <c r="A785" s="3" t="inlineStr">
        <is>
          <t>2.44</t>
        </is>
      </c>
      <c r="B785" s="3" t="inlineStr">
        <is>
          <t>Īpašiem medicīniskiem nolūkiem paredzēts dzeramais medicīniskais uzturs. Pilietojams kā diētas papildinājums, nav paredzēts lietot kā vienīgo uztura a</t>
        </is>
      </c>
      <c r="C785" s="3" t="n">
        <v>2</v>
      </c>
      <c r="D785" s="3" t="inlineStr">
        <is>
          <t>Oral Impact tropical 237ml</t>
        </is>
      </c>
      <c r="E785" s="6" t="inlineStr">
        <is>
          <t>COMPLIANT</t>
        </is>
      </c>
      <c r="F785" s="3" t="n">
        <v>1</v>
      </c>
      <c r="G785" s="3" t="n">
        <v>6</v>
      </c>
      <c r="H785" s="3" t="n">
        <v>0</v>
      </c>
      <c r="I785" s="3" t="n">
        <v>0</v>
      </c>
      <c r="J785" s="3" t="inlineStr"/>
      <c r="K785" s="3" t="inlineStr"/>
      <c r="L785" s="3" t="inlineStr">
        <is>
          <t>All checked criteria passed</t>
        </is>
      </c>
    </row>
    <row r="786">
      <c r="A786" s="3" t="inlineStr">
        <is>
          <t>2.44</t>
        </is>
      </c>
      <c r="B786" s="3" t="inlineStr">
        <is>
          <t>Īpašiem medicīniskiem nolūkiem paredzēts dzeramais medicīniskais uzturs. Pilietojams kā diētas papildinājums, nav paredzēts lietot kā vienīgo uztura a</t>
        </is>
      </c>
      <c r="C786" s="3" t="n">
        <v>3</v>
      </c>
      <c r="D786" s="3" t="inlineStr">
        <is>
          <t>Resource Junior powder 400g</t>
        </is>
      </c>
      <c r="E786" s="7" t="inlineStr">
        <is>
          <t>UNKNOWN</t>
        </is>
      </c>
      <c r="F786" s="3" t="n">
        <v>0.167</v>
      </c>
      <c r="G786" s="3" t="n">
        <v>1</v>
      </c>
      <c r="H786" s="3" t="n">
        <v>0</v>
      </c>
      <c r="I786" s="3" t="n">
        <v>5</v>
      </c>
      <c r="J786" s="3" t="inlineStr"/>
      <c r="K786" s="3" t="inlineStr">
        <is>
          <t>energy; protein; omega3; volume; l_arginine</t>
        </is>
      </c>
      <c r="L786" s="3" t="inlineStr">
        <is>
          <t>UNKNOWN energy: Incompatible units for 'energy': product is kcal/100g, requirement is kcal/100ml; UNKNOWN protein: Incompatible units for 'protein': product is g/100g, requirement is g/100ml; UNKNOWN omega3: Product has no value for 'omega3'; UNKNOWN volume: Not comparable: product in g, requirement in ml; UNKNOWN l_arginine: Product has no value for 'l_arginine'</t>
        </is>
      </c>
    </row>
    <row r="787">
      <c r="A787" s="3" t="inlineStr">
        <is>
          <t>2.44</t>
        </is>
      </c>
      <c r="B787" s="3" t="inlineStr">
        <is>
          <t>Īpašiem medicīniskiem nolūkiem paredzēts dzeramais medicīniskais uzturs. Pilietojams kā diētas papildinājums, nav paredzēts lietot kā vienīgo uztura a</t>
        </is>
      </c>
      <c r="C787" s="3" t="n">
        <v>4</v>
      </c>
      <c r="D787" s="3" t="inlineStr">
        <is>
          <t>Resource Instant Protein powder 400g</t>
        </is>
      </c>
      <c r="E787" s="7" t="inlineStr">
        <is>
          <t>UNKNOWN</t>
        </is>
      </c>
      <c r="F787" s="3" t="n">
        <v>0.167</v>
      </c>
      <c r="G787" s="3" t="n">
        <v>1</v>
      </c>
      <c r="H787" s="3" t="n">
        <v>0</v>
      </c>
      <c r="I787" s="3" t="n">
        <v>5</v>
      </c>
      <c r="J787" s="3" t="inlineStr"/>
      <c r="K787" s="3" t="inlineStr">
        <is>
          <t>energy; protein; omega3; volume; l_arginine</t>
        </is>
      </c>
      <c r="L787" s="3" t="inlineStr">
        <is>
          <t>UNKNOWN energy: Incompatible units for 'energy': product is kcal/100g, requirement is kcal/100ml; UNKNOWN protein: Incompatible units for 'protein': product is g/100g, requirement is g/100ml; UNKNOWN omega3: Product has no value for 'omega3'; UNKNOWN volume: Not comparable: product in g, requirement in ml; UNKNOWN l_arginine: Product has no value for 'l_arginine'</t>
        </is>
      </c>
    </row>
    <row r="788">
      <c r="A788" s="3" t="inlineStr">
        <is>
          <t>2.44</t>
        </is>
      </c>
      <c r="B788" s="3" t="inlineStr">
        <is>
          <t>Īpašiem medicīniskiem nolūkiem paredzēts dzeramais medicīniskais uzturs. Pilietojams kā diētas papildinājums, nav paredzēts lietot kā vienīgo uztura a</t>
        </is>
      </c>
      <c r="C788" s="3" t="n">
        <v>5</v>
      </c>
      <c r="D788" s="3" t="inlineStr">
        <is>
          <t>Resource Glutamin 20x5g</t>
        </is>
      </c>
      <c r="E788" s="7" t="inlineStr">
        <is>
          <t>UNKNOWN</t>
        </is>
      </c>
      <c r="F788" s="3" t="n">
        <v>0.167</v>
      </c>
      <c r="G788" s="3" t="n">
        <v>1</v>
      </c>
      <c r="H788" s="3" t="n">
        <v>0</v>
      </c>
      <c r="I788" s="3" t="n">
        <v>5</v>
      </c>
      <c r="J788" s="3" t="inlineStr"/>
      <c r="K788" s="3" t="inlineStr">
        <is>
          <t>energy; protein; omega3; volume; l_arginine</t>
        </is>
      </c>
      <c r="L788" s="3" t="inlineStr">
        <is>
          <t>UNKNOWN energy: Incompatible units for 'energy': product is kcal/100g, requirement is kcal/100ml; UNKNOWN protein: Incompatible units for 'protein': product is g/100g, requirement is g/100ml; UNKNOWN omega3: Product has no value for 'omega3'; UNKNOWN volume: Not comparable: product in g, requirement in ml; UNKNOWN l_arginine: Product has no value for 'l_arginine'</t>
        </is>
      </c>
    </row>
    <row r="789">
      <c r="A789" s="3" t="inlineStr">
        <is>
          <t>2.45</t>
        </is>
      </c>
      <c r="B789" s="3" t="inlineStr">
        <is>
          <t>Īpašiem medicīniskiem nolūkiem paredzēts dzeramais medicīniskais uzturs. Pilietojams kā diētas papildinājums, nav paredzēts lietot kā vienīgo uztura a</t>
        </is>
      </c>
      <c r="C789" s="3" t="n">
        <v>1</v>
      </c>
      <c r="D789" s="3" t="inlineStr">
        <is>
          <t>Oral Impact vanilla 237ml</t>
        </is>
      </c>
      <c r="E789" s="6" t="inlineStr">
        <is>
          <t>COMPLIANT</t>
        </is>
      </c>
      <c r="F789" s="3" t="n">
        <v>1</v>
      </c>
      <c r="G789" s="3" t="n">
        <v>6</v>
      </c>
      <c r="H789" s="3" t="n">
        <v>0</v>
      </c>
      <c r="I789" s="3" t="n">
        <v>0</v>
      </c>
      <c r="J789" s="3" t="inlineStr"/>
      <c r="K789" s="3" t="inlineStr"/>
      <c r="L789" s="3" t="inlineStr">
        <is>
          <t>All checked criteria passed</t>
        </is>
      </c>
    </row>
    <row r="790">
      <c r="A790" s="3" t="inlineStr">
        <is>
          <t>2.45</t>
        </is>
      </c>
      <c r="B790" s="3" t="inlineStr">
        <is>
          <t>Īpašiem medicīniskiem nolūkiem paredzēts dzeramais medicīniskais uzturs. Pilietojams kā diētas papildinājums, nav paredzēts lietot kā vienīgo uztura a</t>
        </is>
      </c>
      <c r="C790" s="3" t="n">
        <v>2</v>
      </c>
      <c r="D790" s="3" t="inlineStr">
        <is>
          <t>Oral Impact tropical 237ml</t>
        </is>
      </c>
      <c r="E790" s="6" t="inlineStr">
        <is>
          <t>COMPLIANT</t>
        </is>
      </c>
      <c r="F790" s="3" t="n">
        <v>1</v>
      </c>
      <c r="G790" s="3" t="n">
        <v>6</v>
      </c>
      <c r="H790" s="3" t="n">
        <v>0</v>
      </c>
      <c r="I790" s="3" t="n">
        <v>0</v>
      </c>
      <c r="J790" s="3" t="inlineStr"/>
      <c r="K790" s="3" t="inlineStr"/>
      <c r="L790" s="3" t="inlineStr">
        <is>
          <t>All checked criteria passed</t>
        </is>
      </c>
    </row>
    <row r="791">
      <c r="A791" s="3" t="inlineStr">
        <is>
          <t>2.45</t>
        </is>
      </c>
      <c r="B791" s="3" t="inlineStr">
        <is>
          <t>Īpašiem medicīniskiem nolūkiem paredzēts dzeramais medicīniskais uzturs. Pilietojams kā diētas papildinājums, nav paredzēts lietot kā vienīgo uztura a</t>
        </is>
      </c>
      <c r="C791" s="3" t="n">
        <v>3</v>
      </c>
      <c r="D791" s="3" t="inlineStr">
        <is>
          <t>Resource Junior powder 400g</t>
        </is>
      </c>
      <c r="E791" s="7" t="inlineStr">
        <is>
          <t>UNKNOWN</t>
        </is>
      </c>
      <c r="F791" s="3" t="n">
        <v>0.167</v>
      </c>
      <c r="G791" s="3" t="n">
        <v>1</v>
      </c>
      <c r="H791" s="3" t="n">
        <v>0</v>
      </c>
      <c r="I791" s="3" t="n">
        <v>5</v>
      </c>
      <c r="J791" s="3" t="inlineStr"/>
      <c r="K791" s="3" t="inlineStr">
        <is>
          <t>energy; protein; omega3; volume; l_arginine</t>
        </is>
      </c>
      <c r="L791" s="3" t="inlineStr">
        <is>
          <t>UNKNOWN energy: Incompatible units for 'energy': product is kcal/100g, requirement is kcal/100ml; UNKNOWN protein: Incompatible units for 'protein': product is g/100g, requirement is g/100ml; UNKNOWN omega3: Product has no value for 'omega3'; UNKNOWN volume: Not comparable: product in g, requirement in ml; UNKNOWN l_arginine: Product has no value for 'l_arginine'</t>
        </is>
      </c>
    </row>
    <row r="792">
      <c r="A792" s="3" t="inlineStr">
        <is>
          <t>2.45</t>
        </is>
      </c>
      <c r="B792" s="3" t="inlineStr">
        <is>
          <t>Īpašiem medicīniskiem nolūkiem paredzēts dzeramais medicīniskais uzturs. Pilietojams kā diētas papildinājums, nav paredzēts lietot kā vienīgo uztura a</t>
        </is>
      </c>
      <c r="C792" s="3" t="n">
        <v>4</v>
      </c>
      <c r="D792" s="3" t="inlineStr">
        <is>
          <t>Resource Instant Protein powder 400g</t>
        </is>
      </c>
      <c r="E792" s="7" t="inlineStr">
        <is>
          <t>UNKNOWN</t>
        </is>
      </c>
      <c r="F792" s="3" t="n">
        <v>0.167</v>
      </c>
      <c r="G792" s="3" t="n">
        <v>1</v>
      </c>
      <c r="H792" s="3" t="n">
        <v>0</v>
      </c>
      <c r="I792" s="3" t="n">
        <v>5</v>
      </c>
      <c r="J792" s="3" t="inlineStr"/>
      <c r="K792" s="3" t="inlineStr">
        <is>
          <t>energy; protein; omega3; volume; l_arginine</t>
        </is>
      </c>
      <c r="L792" s="3" t="inlineStr">
        <is>
          <t>UNKNOWN energy: Incompatible units for 'energy': product is kcal/100g, requirement is kcal/100ml; UNKNOWN protein: Incompatible units for 'protein': product is g/100g, requirement is g/100ml; UNKNOWN omega3: Product has no value for 'omega3'; UNKNOWN volume: Not comparable: product in g, requirement in ml; UNKNOWN l_arginine: Product has no value for 'l_arginine'</t>
        </is>
      </c>
    </row>
    <row r="793">
      <c r="A793" s="3" t="inlineStr">
        <is>
          <t>2.45</t>
        </is>
      </c>
      <c r="B793" s="3" t="inlineStr">
        <is>
          <t>Īpašiem medicīniskiem nolūkiem paredzēts dzeramais medicīniskais uzturs. Pilietojams kā diētas papildinājums, nav paredzēts lietot kā vienīgo uztura a</t>
        </is>
      </c>
      <c r="C793" s="3" t="n">
        <v>5</v>
      </c>
      <c r="D793" s="3" t="inlineStr">
        <is>
          <t>Resource Glutamin 20x5g</t>
        </is>
      </c>
      <c r="E793" s="7" t="inlineStr">
        <is>
          <t>UNKNOWN</t>
        </is>
      </c>
      <c r="F793" s="3" t="n">
        <v>0.167</v>
      </c>
      <c r="G793" s="3" t="n">
        <v>1</v>
      </c>
      <c r="H793" s="3" t="n">
        <v>0</v>
      </c>
      <c r="I793" s="3" t="n">
        <v>5</v>
      </c>
      <c r="J793" s="3" t="inlineStr"/>
      <c r="K793" s="3" t="inlineStr">
        <is>
          <t>energy; protein; omega3; volume; l_arginine</t>
        </is>
      </c>
      <c r="L793" s="3" t="inlineStr">
        <is>
          <t>UNKNOWN energy: Incompatible units for 'energy': product is kcal/100g, requirement is kcal/100ml; UNKNOWN protein: Incompatible units for 'protein': product is g/100g, requirement is g/100ml; UNKNOWN omega3: Product has no value for 'omega3'; UNKNOWN volume: Not comparable: product in g, requirement in ml; UNKNOWN l_arginine: Product has no value for 'l_arginine'</t>
        </is>
      </c>
    </row>
    <row r="794">
      <c r="A794" s="3" t="inlineStr">
        <is>
          <t>2.46</t>
        </is>
      </c>
      <c r="B794" s="3" t="inlineStr">
        <is>
          <t xml:space="preserve">Īpašiem medicīniskiem nolūkiem paredzēts dzeramais medicīniskais uzturs. Pieleitojams kā diētas papildinājums, nav paredzēts lietot kā vienīgo uztura </t>
        </is>
      </c>
      <c r="C794" s="3" t="n">
        <v>1</v>
      </c>
      <c r="D794" s="3" t="inlineStr">
        <is>
          <t>Resource Junior powder 400g</t>
        </is>
      </c>
      <c r="E794" s="7" t="inlineStr">
        <is>
          <t>UNKNOWN</t>
        </is>
      </c>
      <c r="F794" s="3" t="n">
        <v>0.25</v>
      </c>
      <c r="G794" s="3" t="n">
        <v>1</v>
      </c>
      <c r="H794" s="3" t="n">
        <v>0</v>
      </c>
      <c r="I794" s="3" t="n">
        <v>3</v>
      </c>
      <c r="J794" s="3" t="inlineStr"/>
      <c r="K794" s="3" t="inlineStr">
        <is>
          <t>energy; protein; volume</t>
        </is>
      </c>
      <c r="L794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795">
      <c r="A795" s="3" t="inlineStr">
        <is>
          <t>2.46</t>
        </is>
      </c>
      <c r="B795" s="3" t="inlineStr">
        <is>
          <t xml:space="preserve">Īpašiem medicīniskiem nolūkiem paredzēts dzeramais medicīniskais uzturs. Pieleitojams kā diētas papildinājums, nav paredzēts lietot kā vienīgo uztura </t>
        </is>
      </c>
      <c r="C795" s="3" t="n">
        <v>2</v>
      </c>
      <c r="D795" s="3" t="inlineStr">
        <is>
          <t>Resource Instant Protein powder 400g</t>
        </is>
      </c>
      <c r="E795" s="7" t="inlineStr">
        <is>
          <t>UNKNOWN</t>
        </is>
      </c>
      <c r="F795" s="3" t="n">
        <v>0.25</v>
      </c>
      <c r="G795" s="3" t="n">
        <v>1</v>
      </c>
      <c r="H795" s="3" t="n">
        <v>0</v>
      </c>
      <c r="I795" s="3" t="n">
        <v>3</v>
      </c>
      <c r="J795" s="3" t="inlineStr"/>
      <c r="K795" s="3" t="inlineStr">
        <is>
          <t>energy; protein; volume</t>
        </is>
      </c>
      <c r="L795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796">
      <c r="A796" s="3" t="inlineStr">
        <is>
          <t>2.46</t>
        </is>
      </c>
      <c r="B796" s="3" t="inlineStr">
        <is>
          <t xml:space="preserve">Īpašiem medicīniskiem nolūkiem paredzēts dzeramais medicīniskais uzturs. Pieleitojams kā diētas papildinājums, nav paredzēts lietot kā vienīgo uztura </t>
        </is>
      </c>
      <c r="C796" s="3" t="n">
        <v>3</v>
      </c>
      <c r="D796" s="3" t="inlineStr">
        <is>
          <t>Resource Glutamin 20x5g</t>
        </is>
      </c>
      <c r="E796" s="7" t="inlineStr">
        <is>
          <t>UNKNOWN</t>
        </is>
      </c>
      <c r="F796" s="3" t="n">
        <v>0.25</v>
      </c>
      <c r="G796" s="3" t="n">
        <v>1</v>
      </c>
      <c r="H796" s="3" t="n">
        <v>0</v>
      </c>
      <c r="I796" s="3" t="n">
        <v>3</v>
      </c>
      <c r="J796" s="3" t="inlineStr"/>
      <c r="K796" s="3" t="inlineStr">
        <is>
          <t>energy; protein; volume</t>
        </is>
      </c>
      <c r="L796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797">
      <c r="A797" s="3" t="inlineStr">
        <is>
          <t>2.46</t>
        </is>
      </c>
      <c r="B797" s="3" t="inlineStr">
        <is>
          <t xml:space="preserve">Īpašiem medicīniskiem nolūkiem paredzēts dzeramais medicīniskais uzturs. Pieleitojams kā diētas papildinājums, nav paredzēts lietot kā vienīgo uztura </t>
        </is>
      </c>
      <c r="C797" s="3" t="n">
        <v>4</v>
      </c>
      <c r="D797" s="3" t="inlineStr">
        <is>
          <t>Modulen IBD powder 400g</t>
        </is>
      </c>
      <c r="E797" s="7" t="inlineStr">
        <is>
          <t>UNKNOWN</t>
        </is>
      </c>
      <c r="F797" s="3" t="n">
        <v>0.25</v>
      </c>
      <c r="G797" s="3" t="n">
        <v>1</v>
      </c>
      <c r="H797" s="3" t="n">
        <v>0</v>
      </c>
      <c r="I797" s="3" t="n">
        <v>3</v>
      </c>
      <c r="J797" s="3" t="inlineStr"/>
      <c r="K797" s="3" t="inlineStr">
        <is>
          <t>energy; protein; volume</t>
        </is>
      </c>
      <c r="L797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798">
      <c r="A798" s="3" t="inlineStr">
        <is>
          <t>2.46</t>
        </is>
      </c>
      <c r="B798" s="3" t="inlineStr">
        <is>
          <t xml:space="preserve">Īpašiem medicīniskiem nolūkiem paredzēts dzeramais medicīniskais uzturs. Pieleitojams kā diētas papildinājums, nav paredzēts lietot kā vienīgo uztura </t>
        </is>
      </c>
      <c r="C798" s="3" t="n">
        <v>5</v>
      </c>
      <c r="D798" s="3" t="inlineStr">
        <is>
          <t>Isosource Standard 500 ml</t>
        </is>
      </c>
      <c r="E798" s="5" t="inlineStr">
        <is>
          <t>NON_COMPLIANT</t>
        </is>
      </c>
      <c r="F798" s="3" t="n">
        <v>0.25</v>
      </c>
      <c r="G798" s="3" t="n">
        <v>1</v>
      </c>
      <c r="H798" s="3" t="n">
        <v>3</v>
      </c>
      <c r="I798" s="3" t="n">
        <v>0</v>
      </c>
      <c r="J798" s="3" t="inlineStr">
        <is>
          <t>energy: 103.0 kcal/100ml vs = 245.00000000000003 kcal/100ml; protein: 4.0 g/100ml vs = 14.6 g/100ml; volume: 500.0 ml vs = 125.0 ml</t>
        </is>
      </c>
      <c r="K798" s="3" t="inlineStr"/>
      <c r="L798" s="3" t="inlineStr">
        <is>
          <t>FAIL energy: 103.0 does not satisfy = 245.00000000000003; FAIL protein: 4.0 does not satisfy = 14.6; FAIL volume: 500.0 ml != 125.0 ml</t>
        </is>
      </c>
    </row>
    <row r="799">
      <c r="A799" s="3" t="inlineStr">
        <is>
          <t>2.47</t>
        </is>
      </c>
      <c r="B799" s="3" t="inlineStr">
        <is>
          <t xml:space="preserve">Īpašiem medicīniskiem nolūkiem paredzēts dzeramais medicīniskais uzturs. Pielietojams kā diētas papildinājums, nav paredzēts lietot kā vienīgo uztura </t>
        </is>
      </c>
      <c r="C799" s="3" t="n">
        <v>1</v>
      </c>
      <c r="D799" s="3" t="inlineStr">
        <is>
          <t>Resource Junior powder 400g</t>
        </is>
      </c>
      <c r="E799" s="7" t="inlineStr">
        <is>
          <t>UNKNOWN</t>
        </is>
      </c>
      <c r="F799" s="3" t="n">
        <v>0.25</v>
      </c>
      <c r="G799" s="3" t="n">
        <v>1</v>
      </c>
      <c r="H799" s="3" t="n">
        <v>0</v>
      </c>
      <c r="I799" s="3" t="n">
        <v>3</v>
      </c>
      <c r="J799" s="3" t="inlineStr"/>
      <c r="K799" s="3" t="inlineStr">
        <is>
          <t>energy; protein; volume</t>
        </is>
      </c>
      <c r="L799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00">
      <c r="A800" s="3" t="inlineStr">
        <is>
          <t>2.47</t>
        </is>
      </c>
      <c r="B800" s="3" t="inlineStr">
        <is>
          <t xml:space="preserve">Īpašiem medicīniskiem nolūkiem paredzēts dzeramais medicīniskais uzturs. Pielietojams kā diētas papildinājums, nav paredzēts lietot kā vienīgo uztura </t>
        </is>
      </c>
      <c r="C800" s="3" t="n">
        <v>2</v>
      </c>
      <c r="D800" s="3" t="inlineStr">
        <is>
          <t>Resource Instant Protein powder 400g</t>
        </is>
      </c>
      <c r="E800" s="7" t="inlineStr">
        <is>
          <t>UNKNOWN</t>
        </is>
      </c>
      <c r="F800" s="3" t="n">
        <v>0.25</v>
      </c>
      <c r="G800" s="3" t="n">
        <v>1</v>
      </c>
      <c r="H800" s="3" t="n">
        <v>0</v>
      </c>
      <c r="I800" s="3" t="n">
        <v>3</v>
      </c>
      <c r="J800" s="3" t="inlineStr"/>
      <c r="K800" s="3" t="inlineStr">
        <is>
          <t>energy; protein; volume</t>
        </is>
      </c>
      <c r="L800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01">
      <c r="A801" s="3" t="inlineStr">
        <is>
          <t>2.47</t>
        </is>
      </c>
      <c r="B801" s="3" t="inlineStr">
        <is>
          <t xml:space="preserve">Īpašiem medicīniskiem nolūkiem paredzēts dzeramais medicīniskais uzturs. Pielietojams kā diētas papildinājums, nav paredzēts lietot kā vienīgo uztura </t>
        </is>
      </c>
      <c r="C801" s="3" t="n">
        <v>3</v>
      </c>
      <c r="D801" s="3" t="inlineStr">
        <is>
          <t>Resource Glutamin 20x5g</t>
        </is>
      </c>
      <c r="E801" s="7" t="inlineStr">
        <is>
          <t>UNKNOWN</t>
        </is>
      </c>
      <c r="F801" s="3" t="n">
        <v>0.25</v>
      </c>
      <c r="G801" s="3" t="n">
        <v>1</v>
      </c>
      <c r="H801" s="3" t="n">
        <v>0</v>
      </c>
      <c r="I801" s="3" t="n">
        <v>3</v>
      </c>
      <c r="J801" s="3" t="inlineStr"/>
      <c r="K801" s="3" t="inlineStr">
        <is>
          <t>energy; protein; volume</t>
        </is>
      </c>
      <c r="L801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02">
      <c r="A802" s="3" t="inlineStr">
        <is>
          <t>2.47</t>
        </is>
      </c>
      <c r="B802" s="3" t="inlineStr">
        <is>
          <t xml:space="preserve">Īpašiem medicīniskiem nolūkiem paredzēts dzeramais medicīniskais uzturs. Pielietojams kā diētas papildinājums, nav paredzēts lietot kā vienīgo uztura </t>
        </is>
      </c>
      <c r="C802" s="3" t="n">
        <v>4</v>
      </c>
      <c r="D802" s="3" t="inlineStr">
        <is>
          <t>Modulen IBD powder 400g</t>
        </is>
      </c>
      <c r="E802" s="7" t="inlineStr">
        <is>
          <t>UNKNOWN</t>
        </is>
      </c>
      <c r="F802" s="3" t="n">
        <v>0.25</v>
      </c>
      <c r="G802" s="3" t="n">
        <v>1</v>
      </c>
      <c r="H802" s="3" t="n">
        <v>0</v>
      </c>
      <c r="I802" s="3" t="n">
        <v>3</v>
      </c>
      <c r="J802" s="3" t="inlineStr"/>
      <c r="K802" s="3" t="inlineStr">
        <is>
          <t>energy; protein; volume</t>
        </is>
      </c>
      <c r="L802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03">
      <c r="A803" s="3" t="inlineStr">
        <is>
          <t>2.47</t>
        </is>
      </c>
      <c r="B803" s="3" t="inlineStr">
        <is>
          <t xml:space="preserve">Īpašiem medicīniskiem nolūkiem paredzēts dzeramais medicīniskais uzturs. Pielietojams kā diētas papildinājums, nav paredzēts lietot kā vienīgo uztura </t>
        </is>
      </c>
      <c r="C803" s="3" t="n">
        <v>5</v>
      </c>
      <c r="D803" s="3" t="inlineStr">
        <is>
          <t>Isosource Standard 500 ml</t>
        </is>
      </c>
      <c r="E803" s="5" t="inlineStr">
        <is>
          <t>NON_COMPLIANT</t>
        </is>
      </c>
      <c r="F803" s="3" t="n">
        <v>0.25</v>
      </c>
      <c r="G803" s="3" t="n">
        <v>1</v>
      </c>
      <c r="H803" s="3" t="n">
        <v>3</v>
      </c>
      <c r="I803" s="3" t="n">
        <v>0</v>
      </c>
      <c r="J803" s="3" t="inlineStr">
        <is>
          <t>energy: 103.0 kcal/100ml vs = 245.00000000000003 kcal/100ml; protein: 4.0 g/100ml vs = 14.6 g/100ml; volume: 500.0 ml vs = 125.0 ml</t>
        </is>
      </c>
      <c r="K803" s="3" t="inlineStr"/>
      <c r="L803" s="3" t="inlineStr">
        <is>
          <t>FAIL energy: 103.0 does not satisfy = 245.00000000000003; FAIL protein: 4.0 does not satisfy = 14.6; FAIL volume: 500.0 ml != 125.0 ml</t>
        </is>
      </c>
    </row>
    <row r="804">
      <c r="A804" s="3" t="inlineStr">
        <is>
          <t>2.48</t>
        </is>
      </c>
      <c r="B804" s="3" t="inlineStr">
        <is>
          <t xml:space="preserve">Īpašiem medicīniskiem nolūkiem paredzēts dzeramais medicīniskais uzturs. Pielietojams kā diētas papildinājums, nav paredzēts lietot kā vienīgo uztura </t>
        </is>
      </c>
      <c r="C804" s="3" t="n">
        <v>1</v>
      </c>
      <c r="D804" s="3" t="inlineStr">
        <is>
          <t>Resource Junior powder 400g</t>
        </is>
      </c>
      <c r="E804" s="7" t="inlineStr">
        <is>
          <t>UNKNOWN</t>
        </is>
      </c>
      <c r="F804" s="3" t="n">
        <v>0.25</v>
      </c>
      <c r="G804" s="3" t="n">
        <v>1</v>
      </c>
      <c r="H804" s="3" t="n">
        <v>0</v>
      </c>
      <c r="I804" s="3" t="n">
        <v>3</v>
      </c>
      <c r="J804" s="3" t="inlineStr"/>
      <c r="K804" s="3" t="inlineStr">
        <is>
          <t>energy; protein; volume</t>
        </is>
      </c>
      <c r="L804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05">
      <c r="A805" s="3" t="inlineStr">
        <is>
          <t>2.48</t>
        </is>
      </c>
      <c r="B805" s="3" t="inlineStr">
        <is>
          <t xml:space="preserve">Īpašiem medicīniskiem nolūkiem paredzēts dzeramais medicīniskais uzturs. Pielietojams kā diētas papildinājums, nav paredzēts lietot kā vienīgo uztura </t>
        </is>
      </c>
      <c r="C805" s="3" t="n">
        <v>2</v>
      </c>
      <c r="D805" s="3" t="inlineStr">
        <is>
          <t>Resource Instant Protein powder 400g</t>
        </is>
      </c>
      <c r="E805" s="7" t="inlineStr">
        <is>
          <t>UNKNOWN</t>
        </is>
      </c>
      <c r="F805" s="3" t="n">
        <v>0.25</v>
      </c>
      <c r="G805" s="3" t="n">
        <v>1</v>
      </c>
      <c r="H805" s="3" t="n">
        <v>0</v>
      </c>
      <c r="I805" s="3" t="n">
        <v>3</v>
      </c>
      <c r="J805" s="3" t="inlineStr"/>
      <c r="K805" s="3" t="inlineStr">
        <is>
          <t>energy; protein; volume</t>
        </is>
      </c>
      <c r="L805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06">
      <c r="A806" s="3" t="inlineStr">
        <is>
          <t>2.48</t>
        </is>
      </c>
      <c r="B806" s="3" t="inlineStr">
        <is>
          <t xml:space="preserve">Īpašiem medicīniskiem nolūkiem paredzēts dzeramais medicīniskais uzturs. Pielietojams kā diētas papildinājums, nav paredzēts lietot kā vienīgo uztura </t>
        </is>
      </c>
      <c r="C806" s="3" t="n">
        <v>3</v>
      </c>
      <c r="D806" s="3" t="inlineStr">
        <is>
          <t>Resource Glutamin 20x5g</t>
        </is>
      </c>
      <c r="E806" s="7" t="inlineStr">
        <is>
          <t>UNKNOWN</t>
        </is>
      </c>
      <c r="F806" s="3" t="n">
        <v>0.25</v>
      </c>
      <c r="G806" s="3" t="n">
        <v>1</v>
      </c>
      <c r="H806" s="3" t="n">
        <v>0</v>
      </c>
      <c r="I806" s="3" t="n">
        <v>3</v>
      </c>
      <c r="J806" s="3" t="inlineStr"/>
      <c r="K806" s="3" t="inlineStr">
        <is>
          <t>energy; protein; volume</t>
        </is>
      </c>
      <c r="L806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07">
      <c r="A807" s="3" t="inlineStr">
        <is>
          <t>2.48</t>
        </is>
      </c>
      <c r="B807" s="3" t="inlineStr">
        <is>
          <t xml:space="preserve">Īpašiem medicīniskiem nolūkiem paredzēts dzeramais medicīniskais uzturs. Pielietojams kā diētas papildinājums, nav paredzēts lietot kā vienīgo uztura </t>
        </is>
      </c>
      <c r="C807" s="3" t="n">
        <v>4</v>
      </c>
      <c r="D807" s="3" t="inlineStr">
        <is>
          <t>Modulen IBD powder 400g</t>
        </is>
      </c>
      <c r="E807" s="7" t="inlineStr">
        <is>
          <t>UNKNOWN</t>
        </is>
      </c>
      <c r="F807" s="3" t="n">
        <v>0.25</v>
      </c>
      <c r="G807" s="3" t="n">
        <v>1</v>
      </c>
      <c r="H807" s="3" t="n">
        <v>0</v>
      </c>
      <c r="I807" s="3" t="n">
        <v>3</v>
      </c>
      <c r="J807" s="3" t="inlineStr"/>
      <c r="K807" s="3" t="inlineStr">
        <is>
          <t>energy; protein; volume</t>
        </is>
      </c>
      <c r="L807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08">
      <c r="A808" s="3" t="inlineStr">
        <is>
          <t>2.48</t>
        </is>
      </c>
      <c r="B808" s="3" t="inlineStr">
        <is>
          <t xml:space="preserve">Īpašiem medicīniskiem nolūkiem paredzēts dzeramais medicīniskais uzturs. Pielietojams kā diētas papildinājums, nav paredzēts lietot kā vienīgo uztura </t>
        </is>
      </c>
      <c r="C808" s="3" t="n">
        <v>5</v>
      </c>
      <c r="D808" s="3" t="inlineStr">
        <is>
          <t>Isosource Standard 500 ml</t>
        </is>
      </c>
      <c r="E808" s="5" t="inlineStr">
        <is>
          <t>NON_COMPLIANT</t>
        </is>
      </c>
      <c r="F808" s="3" t="n">
        <v>0.25</v>
      </c>
      <c r="G808" s="3" t="n">
        <v>1</v>
      </c>
      <c r="H808" s="3" t="n">
        <v>3</v>
      </c>
      <c r="I808" s="3" t="n">
        <v>0</v>
      </c>
      <c r="J808" s="3" t="inlineStr">
        <is>
          <t>energy: 103.0 kcal/100ml vs = 245.00000000000003 kcal/100ml; protein: 4.0 g/100ml vs = 14.6 g/100ml; volume: 500.0 ml vs = 125.0 ml</t>
        </is>
      </c>
      <c r="K808" s="3" t="inlineStr"/>
      <c r="L808" s="3" t="inlineStr">
        <is>
          <t>FAIL energy: 103.0 does not satisfy = 245.00000000000003; FAIL protein: 4.0 does not satisfy = 14.6; FAIL volume: 500.0 ml != 125.0 ml</t>
        </is>
      </c>
    </row>
    <row r="809">
      <c r="A809" s="3" t="inlineStr">
        <is>
          <t>2.49</t>
        </is>
      </c>
      <c r="B809" s="3" t="inlineStr">
        <is>
          <t xml:space="preserve">Īpašiem medicīniskiem nolūkiem paredzēts dzeramais medicīniskais uzturs. Pielietojams kā diētas papildinājums, nav paredzēts lietot kā vienīgo uztura </t>
        </is>
      </c>
      <c r="C809" s="3" t="n">
        <v>1</v>
      </c>
      <c r="D809" s="3" t="inlineStr">
        <is>
          <t>Resource Junior powder 400g</t>
        </is>
      </c>
      <c r="E809" s="7" t="inlineStr">
        <is>
          <t>UNKNOWN</t>
        </is>
      </c>
      <c r="F809" s="3" t="n">
        <v>0.25</v>
      </c>
      <c r="G809" s="3" t="n">
        <v>1</v>
      </c>
      <c r="H809" s="3" t="n">
        <v>0</v>
      </c>
      <c r="I809" s="3" t="n">
        <v>3</v>
      </c>
      <c r="J809" s="3" t="inlineStr"/>
      <c r="K809" s="3" t="inlineStr">
        <is>
          <t>energy; protein; volume</t>
        </is>
      </c>
      <c r="L809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10">
      <c r="A810" s="3" t="inlineStr">
        <is>
          <t>2.49</t>
        </is>
      </c>
      <c r="B810" s="3" t="inlineStr">
        <is>
          <t xml:space="preserve">Īpašiem medicīniskiem nolūkiem paredzēts dzeramais medicīniskais uzturs. Pielietojams kā diētas papildinājums, nav paredzēts lietot kā vienīgo uztura </t>
        </is>
      </c>
      <c r="C810" s="3" t="n">
        <v>2</v>
      </c>
      <c r="D810" s="3" t="inlineStr">
        <is>
          <t>Resource Instant Protein powder 400g</t>
        </is>
      </c>
      <c r="E810" s="7" t="inlineStr">
        <is>
          <t>UNKNOWN</t>
        </is>
      </c>
      <c r="F810" s="3" t="n">
        <v>0.25</v>
      </c>
      <c r="G810" s="3" t="n">
        <v>1</v>
      </c>
      <c r="H810" s="3" t="n">
        <v>0</v>
      </c>
      <c r="I810" s="3" t="n">
        <v>3</v>
      </c>
      <c r="J810" s="3" t="inlineStr"/>
      <c r="K810" s="3" t="inlineStr">
        <is>
          <t>energy; protein; volume</t>
        </is>
      </c>
      <c r="L810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11">
      <c r="A811" s="3" t="inlineStr">
        <is>
          <t>2.49</t>
        </is>
      </c>
      <c r="B811" s="3" t="inlineStr">
        <is>
          <t xml:space="preserve">Īpašiem medicīniskiem nolūkiem paredzēts dzeramais medicīniskais uzturs. Pielietojams kā diētas papildinājums, nav paredzēts lietot kā vienīgo uztura </t>
        </is>
      </c>
      <c r="C811" s="3" t="n">
        <v>3</v>
      </c>
      <c r="D811" s="3" t="inlineStr">
        <is>
          <t>Resource Glutamin 20x5g</t>
        </is>
      </c>
      <c r="E811" s="7" t="inlineStr">
        <is>
          <t>UNKNOWN</t>
        </is>
      </c>
      <c r="F811" s="3" t="n">
        <v>0.25</v>
      </c>
      <c r="G811" s="3" t="n">
        <v>1</v>
      </c>
      <c r="H811" s="3" t="n">
        <v>0</v>
      </c>
      <c r="I811" s="3" t="n">
        <v>3</v>
      </c>
      <c r="J811" s="3" t="inlineStr"/>
      <c r="K811" s="3" t="inlineStr">
        <is>
          <t>energy; protein; volume</t>
        </is>
      </c>
      <c r="L811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12">
      <c r="A812" s="3" t="inlineStr">
        <is>
          <t>2.49</t>
        </is>
      </c>
      <c r="B812" s="3" t="inlineStr">
        <is>
          <t xml:space="preserve">Īpašiem medicīniskiem nolūkiem paredzēts dzeramais medicīniskais uzturs. Pielietojams kā diētas papildinājums, nav paredzēts lietot kā vienīgo uztura </t>
        </is>
      </c>
      <c r="C812" s="3" t="n">
        <v>4</v>
      </c>
      <c r="D812" s="3" t="inlineStr">
        <is>
          <t>Modulen IBD powder 400g</t>
        </is>
      </c>
      <c r="E812" s="7" t="inlineStr">
        <is>
          <t>UNKNOWN</t>
        </is>
      </c>
      <c r="F812" s="3" t="n">
        <v>0.25</v>
      </c>
      <c r="G812" s="3" t="n">
        <v>1</v>
      </c>
      <c r="H812" s="3" t="n">
        <v>0</v>
      </c>
      <c r="I812" s="3" t="n">
        <v>3</v>
      </c>
      <c r="J812" s="3" t="inlineStr"/>
      <c r="K812" s="3" t="inlineStr">
        <is>
          <t>energy; protein; volume</t>
        </is>
      </c>
      <c r="L812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13">
      <c r="A813" s="3" t="inlineStr">
        <is>
          <t>2.49</t>
        </is>
      </c>
      <c r="B813" s="3" t="inlineStr">
        <is>
          <t xml:space="preserve">Īpašiem medicīniskiem nolūkiem paredzēts dzeramais medicīniskais uzturs. Pielietojams kā diētas papildinājums, nav paredzēts lietot kā vienīgo uztura </t>
        </is>
      </c>
      <c r="C813" s="3" t="n">
        <v>5</v>
      </c>
      <c r="D813" s="3" t="inlineStr">
        <is>
          <t>Isosource Standard 500 ml</t>
        </is>
      </c>
      <c r="E813" s="5" t="inlineStr">
        <is>
          <t>NON_COMPLIANT</t>
        </is>
      </c>
      <c r="F813" s="3" t="n">
        <v>0.25</v>
      </c>
      <c r="G813" s="3" t="n">
        <v>1</v>
      </c>
      <c r="H813" s="3" t="n">
        <v>3</v>
      </c>
      <c r="I813" s="3" t="n">
        <v>0</v>
      </c>
      <c r="J813" s="3" t="inlineStr">
        <is>
          <t>energy: 103.0 kcal/100ml vs = 245.00000000000003 kcal/100ml; protein: 4.0 g/100ml vs = 14.6 g/100ml; volume: 500.0 ml vs = 125.0 ml</t>
        </is>
      </c>
      <c r="K813" s="3" t="inlineStr"/>
      <c r="L813" s="3" t="inlineStr">
        <is>
          <t>FAIL energy: 103.0 does not satisfy = 245.00000000000003; FAIL protein: 4.0 does not satisfy = 14.6; FAIL volume: 500.0 ml != 125.0 ml</t>
        </is>
      </c>
    </row>
    <row r="814">
      <c r="A814" s="3" t="inlineStr">
        <is>
          <t>2.50</t>
        </is>
      </c>
      <c r="B814" s="3" t="inlineStr">
        <is>
          <t xml:space="preserve">Īpašiem medicīniskiem nolūkiem paredzēts dzeramais medicīniskais uzturs. Pielietojams kā diētas papildinājums, nav paredzēts lietot kā vienīgo uztura </t>
        </is>
      </c>
      <c r="C814" s="3" t="n">
        <v>1</v>
      </c>
      <c r="D814" s="3" t="inlineStr">
        <is>
          <t>Resource Junior powder 400g</t>
        </is>
      </c>
      <c r="E814" s="7" t="inlineStr">
        <is>
          <t>UNKNOWN</t>
        </is>
      </c>
      <c r="F814" s="3" t="n">
        <v>0.25</v>
      </c>
      <c r="G814" s="3" t="n">
        <v>1</v>
      </c>
      <c r="H814" s="3" t="n">
        <v>0</v>
      </c>
      <c r="I814" s="3" t="n">
        <v>3</v>
      </c>
      <c r="J814" s="3" t="inlineStr"/>
      <c r="K814" s="3" t="inlineStr">
        <is>
          <t>energy; protein; volume</t>
        </is>
      </c>
      <c r="L814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15">
      <c r="A815" s="3" t="inlineStr">
        <is>
          <t>2.50</t>
        </is>
      </c>
      <c r="B815" s="3" t="inlineStr">
        <is>
          <t xml:space="preserve">Īpašiem medicīniskiem nolūkiem paredzēts dzeramais medicīniskais uzturs. Pielietojams kā diētas papildinājums, nav paredzēts lietot kā vienīgo uztura </t>
        </is>
      </c>
      <c r="C815" s="3" t="n">
        <v>2</v>
      </c>
      <c r="D815" s="3" t="inlineStr">
        <is>
          <t>Resource Instant Protein powder 400g</t>
        </is>
      </c>
      <c r="E815" s="7" t="inlineStr">
        <is>
          <t>UNKNOWN</t>
        </is>
      </c>
      <c r="F815" s="3" t="n">
        <v>0.25</v>
      </c>
      <c r="G815" s="3" t="n">
        <v>1</v>
      </c>
      <c r="H815" s="3" t="n">
        <v>0</v>
      </c>
      <c r="I815" s="3" t="n">
        <v>3</v>
      </c>
      <c r="J815" s="3" t="inlineStr"/>
      <c r="K815" s="3" t="inlineStr">
        <is>
          <t>energy; protein; volume</t>
        </is>
      </c>
      <c r="L815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16">
      <c r="A816" s="3" t="inlineStr">
        <is>
          <t>2.50</t>
        </is>
      </c>
      <c r="B816" s="3" t="inlineStr">
        <is>
          <t xml:space="preserve">Īpašiem medicīniskiem nolūkiem paredzēts dzeramais medicīniskais uzturs. Pielietojams kā diētas papildinājums, nav paredzēts lietot kā vienīgo uztura </t>
        </is>
      </c>
      <c r="C816" s="3" t="n">
        <v>3</v>
      </c>
      <c r="D816" s="3" t="inlineStr">
        <is>
          <t>Resource Glutamin 20x5g</t>
        </is>
      </c>
      <c r="E816" s="7" t="inlineStr">
        <is>
          <t>UNKNOWN</t>
        </is>
      </c>
      <c r="F816" s="3" t="n">
        <v>0.25</v>
      </c>
      <c r="G816" s="3" t="n">
        <v>1</v>
      </c>
      <c r="H816" s="3" t="n">
        <v>0</v>
      </c>
      <c r="I816" s="3" t="n">
        <v>3</v>
      </c>
      <c r="J816" s="3" t="inlineStr"/>
      <c r="K816" s="3" t="inlineStr">
        <is>
          <t>energy; protein; volume</t>
        </is>
      </c>
      <c r="L816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17">
      <c r="A817" s="3" t="inlineStr">
        <is>
          <t>2.50</t>
        </is>
      </c>
      <c r="B817" s="3" t="inlineStr">
        <is>
          <t xml:space="preserve">Īpašiem medicīniskiem nolūkiem paredzēts dzeramais medicīniskais uzturs. Pielietojams kā diētas papildinājums, nav paredzēts lietot kā vienīgo uztura </t>
        </is>
      </c>
      <c r="C817" s="3" t="n">
        <v>4</v>
      </c>
      <c r="D817" s="3" t="inlineStr">
        <is>
          <t>Modulen IBD powder 400g</t>
        </is>
      </c>
      <c r="E817" s="7" t="inlineStr">
        <is>
          <t>UNKNOWN</t>
        </is>
      </c>
      <c r="F817" s="3" t="n">
        <v>0.25</v>
      </c>
      <c r="G817" s="3" t="n">
        <v>1</v>
      </c>
      <c r="H817" s="3" t="n">
        <v>0</v>
      </c>
      <c r="I817" s="3" t="n">
        <v>3</v>
      </c>
      <c r="J817" s="3" t="inlineStr"/>
      <c r="K817" s="3" t="inlineStr">
        <is>
          <t>energy; protein; volume</t>
        </is>
      </c>
      <c r="L817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18">
      <c r="A818" s="3" t="inlineStr">
        <is>
          <t>2.50</t>
        </is>
      </c>
      <c r="B818" s="3" t="inlineStr">
        <is>
          <t xml:space="preserve">Īpašiem medicīniskiem nolūkiem paredzēts dzeramais medicīniskais uzturs. Pielietojams kā diētas papildinājums, nav paredzēts lietot kā vienīgo uztura </t>
        </is>
      </c>
      <c r="C818" s="3" t="n">
        <v>5</v>
      </c>
      <c r="D818" s="3" t="inlineStr">
        <is>
          <t>Isosource Standard 500 ml</t>
        </is>
      </c>
      <c r="E818" s="5" t="inlineStr">
        <is>
          <t>NON_COMPLIANT</t>
        </is>
      </c>
      <c r="F818" s="3" t="n">
        <v>0.25</v>
      </c>
      <c r="G818" s="3" t="n">
        <v>1</v>
      </c>
      <c r="H818" s="3" t="n">
        <v>3</v>
      </c>
      <c r="I818" s="3" t="n">
        <v>0</v>
      </c>
      <c r="J818" s="3" t="inlineStr">
        <is>
          <t>energy: 103.0 kcal/100ml vs = 245.00000000000003 kcal/100ml; protein: 4.0 g/100ml vs = 14.6 g/100ml; volume: 500.0 ml vs = 125.0 ml</t>
        </is>
      </c>
      <c r="K818" s="3" t="inlineStr"/>
      <c r="L818" s="3" t="inlineStr">
        <is>
          <t>FAIL energy: 103.0 does not satisfy = 245.00000000000003; FAIL protein: 4.0 does not satisfy = 14.6; FAIL volume: 500.0 ml != 125.0 ml</t>
        </is>
      </c>
    </row>
    <row r="819">
      <c r="A819" s="3" t="inlineStr">
        <is>
          <t>2.51</t>
        </is>
      </c>
      <c r="B819" s="3" t="inlineStr">
        <is>
          <t xml:space="preserve">Īpašiem medicīniskiem nolūkiem paredzēts dzeramais medicīniskais uzturs. Pielietojams kā diētas papildinājums, nav paredzēts lietot kā vienīgo uztura </t>
        </is>
      </c>
      <c r="C819" s="3" t="n">
        <v>1</v>
      </c>
      <c r="D819" s="3" t="inlineStr">
        <is>
          <t>Resource Junior powder 400g</t>
        </is>
      </c>
      <c r="E819" s="7" t="inlineStr">
        <is>
          <t>UNKNOWN</t>
        </is>
      </c>
      <c r="F819" s="3" t="n">
        <v>0.25</v>
      </c>
      <c r="G819" s="3" t="n">
        <v>1</v>
      </c>
      <c r="H819" s="3" t="n">
        <v>0</v>
      </c>
      <c r="I819" s="3" t="n">
        <v>3</v>
      </c>
      <c r="J819" s="3" t="inlineStr"/>
      <c r="K819" s="3" t="inlineStr">
        <is>
          <t>energy; protein; volume</t>
        </is>
      </c>
      <c r="L819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20">
      <c r="A820" s="3" t="inlineStr">
        <is>
          <t>2.51</t>
        </is>
      </c>
      <c r="B820" s="3" t="inlineStr">
        <is>
          <t xml:space="preserve">Īpašiem medicīniskiem nolūkiem paredzēts dzeramais medicīniskais uzturs. Pielietojams kā diētas papildinājums, nav paredzēts lietot kā vienīgo uztura </t>
        </is>
      </c>
      <c r="C820" s="3" t="n">
        <v>2</v>
      </c>
      <c r="D820" s="3" t="inlineStr">
        <is>
          <t>Resource Instant Protein powder 400g</t>
        </is>
      </c>
      <c r="E820" s="7" t="inlineStr">
        <is>
          <t>UNKNOWN</t>
        </is>
      </c>
      <c r="F820" s="3" t="n">
        <v>0.25</v>
      </c>
      <c r="G820" s="3" t="n">
        <v>1</v>
      </c>
      <c r="H820" s="3" t="n">
        <v>0</v>
      </c>
      <c r="I820" s="3" t="n">
        <v>3</v>
      </c>
      <c r="J820" s="3" t="inlineStr"/>
      <c r="K820" s="3" t="inlineStr">
        <is>
          <t>energy; protein; volume</t>
        </is>
      </c>
      <c r="L820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21">
      <c r="A821" s="3" t="inlineStr">
        <is>
          <t>2.51</t>
        </is>
      </c>
      <c r="B821" s="3" t="inlineStr">
        <is>
          <t xml:space="preserve">Īpašiem medicīniskiem nolūkiem paredzēts dzeramais medicīniskais uzturs. Pielietojams kā diētas papildinājums, nav paredzēts lietot kā vienīgo uztura </t>
        </is>
      </c>
      <c r="C821" s="3" t="n">
        <v>3</v>
      </c>
      <c r="D821" s="3" t="inlineStr">
        <is>
          <t>Resource Glutamin 20x5g</t>
        </is>
      </c>
      <c r="E821" s="7" t="inlineStr">
        <is>
          <t>UNKNOWN</t>
        </is>
      </c>
      <c r="F821" s="3" t="n">
        <v>0.25</v>
      </c>
      <c r="G821" s="3" t="n">
        <v>1</v>
      </c>
      <c r="H821" s="3" t="n">
        <v>0</v>
      </c>
      <c r="I821" s="3" t="n">
        <v>3</v>
      </c>
      <c r="J821" s="3" t="inlineStr"/>
      <c r="K821" s="3" t="inlineStr">
        <is>
          <t>energy; protein; volume</t>
        </is>
      </c>
      <c r="L821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22">
      <c r="A822" s="3" t="inlineStr">
        <is>
          <t>2.51</t>
        </is>
      </c>
      <c r="B822" s="3" t="inlineStr">
        <is>
          <t xml:space="preserve">Īpašiem medicīniskiem nolūkiem paredzēts dzeramais medicīniskais uzturs. Pielietojams kā diētas papildinājums, nav paredzēts lietot kā vienīgo uztura </t>
        </is>
      </c>
      <c r="C822" s="3" t="n">
        <v>4</v>
      </c>
      <c r="D822" s="3" t="inlineStr">
        <is>
          <t>Modulen IBD powder 400g</t>
        </is>
      </c>
      <c r="E822" s="7" t="inlineStr">
        <is>
          <t>UNKNOWN</t>
        </is>
      </c>
      <c r="F822" s="3" t="n">
        <v>0.25</v>
      </c>
      <c r="G822" s="3" t="n">
        <v>1</v>
      </c>
      <c r="H822" s="3" t="n">
        <v>0</v>
      </c>
      <c r="I822" s="3" t="n">
        <v>3</v>
      </c>
      <c r="J822" s="3" t="inlineStr"/>
      <c r="K822" s="3" t="inlineStr">
        <is>
          <t>energy; protein; volume</t>
        </is>
      </c>
      <c r="L822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23">
      <c r="A823" s="3" t="inlineStr">
        <is>
          <t>2.51</t>
        </is>
      </c>
      <c r="B823" s="3" t="inlineStr">
        <is>
          <t xml:space="preserve">Īpašiem medicīniskiem nolūkiem paredzēts dzeramais medicīniskais uzturs. Pielietojams kā diētas papildinājums, nav paredzēts lietot kā vienīgo uztura </t>
        </is>
      </c>
      <c r="C823" s="3" t="n">
        <v>5</v>
      </c>
      <c r="D823" s="3" t="inlineStr">
        <is>
          <t>Isosource Standard 500 ml</t>
        </is>
      </c>
      <c r="E823" s="5" t="inlineStr">
        <is>
          <t>NON_COMPLIANT</t>
        </is>
      </c>
      <c r="F823" s="3" t="n">
        <v>0.25</v>
      </c>
      <c r="G823" s="3" t="n">
        <v>1</v>
      </c>
      <c r="H823" s="3" t="n">
        <v>3</v>
      </c>
      <c r="I823" s="3" t="n">
        <v>0</v>
      </c>
      <c r="J823" s="3" t="inlineStr">
        <is>
          <t>energy: 103.0 kcal/100ml vs = 245.00000000000003 kcal/100ml; protein: 4.0 g/100ml vs = 14.6 g/100ml; volume: 500.0 ml vs = 125.0 ml</t>
        </is>
      </c>
      <c r="K823" s="3" t="inlineStr"/>
      <c r="L823" s="3" t="inlineStr">
        <is>
          <t>FAIL energy: 103.0 does not satisfy = 245.00000000000003; FAIL protein: 4.0 does not satisfy = 14.6; FAIL volume: 500.0 ml != 125.0 ml</t>
        </is>
      </c>
    </row>
    <row r="824">
      <c r="A824" s="3" t="inlineStr">
        <is>
          <t>2.52</t>
        </is>
      </c>
      <c r="B824" s="3" t="inlineStr">
        <is>
          <t xml:space="preserve">Īpašiem medicīniskiem nolūkiem paredzēts dzeramais medicīniskais uzturs. Pielietojams kā diētas papildinājums, nav paredzēts lietot kā vienīgo uztura </t>
        </is>
      </c>
      <c r="C824" s="3" t="n">
        <v>1</v>
      </c>
      <c r="D824" s="3" t="inlineStr">
        <is>
          <t>Resource Junior powder 400g</t>
        </is>
      </c>
      <c r="E824" s="7" t="inlineStr">
        <is>
          <t>UNKNOWN</t>
        </is>
      </c>
      <c r="F824" s="3" t="n">
        <v>0.25</v>
      </c>
      <c r="G824" s="3" t="n">
        <v>1</v>
      </c>
      <c r="H824" s="3" t="n">
        <v>0</v>
      </c>
      <c r="I824" s="3" t="n">
        <v>3</v>
      </c>
      <c r="J824" s="3" t="inlineStr"/>
      <c r="K824" s="3" t="inlineStr">
        <is>
          <t>energy; protein; volume</t>
        </is>
      </c>
      <c r="L824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25">
      <c r="A825" s="3" t="inlineStr">
        <is>
          <t>2.52</t>
        </is>
      </c>
      <c r="B825" s="3" t="inlineStr">
        <is>
          <t xml:space="preserve">Īpašiem medicīniskiem nolūkiem paredzēts dzeramais medicīniskais uzturs. Pielietojams kā diētas papildinājums, nav paredzēts lietot kā vienīgo uztura </t>
        </is>
      </c>
      <c r="C825" s="3" t="n">
        <v>2</v>
      </c>
      <c r="D825" s="3" t="inlineStr">
        <is>
          <t>Resource Instant Protein powder 400g</t>
        </is>
      </c>
      <c r="E825" s="7" t="inlineStr">
        <is>
          <t>UNKNOWN</t>
        </is>
      </c>
      <c r="F825" s="3" t="n">
        <v>0.25</v>
      </c>
      <c r="G825" s="3" t="n">
        <v>1</v>
      </c>
      <c r="H825" s="3" t="n">
        <v>0</v>
      </c>
      <c r="I825" s="3" t="n">
        <v>3</v>
      </c>
      <c r="J825" s="3" t="inlineStr"/>
      <c r="K825" s="3" t="inlineStr">
        <is>
          <t>energy; protein; volume</t>
        </is>
      </c>
      <c r="L825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26">
      <c r="A826" s="3" t="inlineStr">
        <is>
          <t>2.52</t>
        </is>
      </c>
      <c r="B826" s="3" t="inlineStr">
        <is>
          <t xml:space="preserve">Īpašiem medicīniskiem nolūkiem paredzēts dzeramais medicīniskais uzturs. Pielietojams kā diētas papildinājums, nav paredzēts lietot kā vienīgo uztura </t>
        </is>
      </c>
      <c r="C826" s="3" t="n">
        <v>3</v>
      </c>
      <c r="D826" s="3" t="inlineStr">
        <is>
          <t>Resource Glutamin 20x5g</t>
        </is>
      </c>
      <c r="E826" s="7" t="inlineStr">
        <is>
          <t>UNKNOWN</t>
        </is>
      </c>
      <c r="F826" s="3" t="n">
        <v>0.25</v>
      </c>
      <c r="G826" s="3" t="n">
        <v>1</v>
      </c>
      <c r="H826" s="3" t="n">
        <v>0</v>
      </c>
      <c r="I826" s="3" t="n">
        <v>3</v>
      </c>
      <c r="J826" s="3" t="inlineStr"/>
      <c r="K826" s="3" t="inlineStr">
        <is>
          <t>energy; protein; volume</t>
        </is>
      </c>
      <c r="L826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27">
      <c r="A827" s="3" t="inlineStr">
        <is>
          <t>2.52</t>
        </is>
      </c>
      <c r="B827" s="3" t="inlineStr">
        <is>
          <t xml:space="preserve">Īpašiem medicīniskiem nolūkiem paredzēts dzeramais medicīniskais uzturs. Pielietojams kā diētas papildinājums, nav paredzēts lietot kā vienīgo uztura </t>
        </is>
      </c>
      <c r="C827" s="3" t="n">
        <v>4</v>
      </c>
      <c r="D827" s="3" t="inlineStr">
        <is>
          <t>Modulen IBD powder 400g</t>
        </is>
      </c>
      <c r="E827" s="7" t="inlineStr">
        <is>
          <t>UNKNOWN</t>
        </is>
      </c>
      <c r="F827" s="3" t="n">
        <v>0.25</v>
      </c>
      <c r="G827" s="3" t="n">
        <v>1</v>
      </c>
      <c r="H827" s="3" t="n">
        <v>0</v>
      </c>
      <c r="I827" s="3" t="n">
        <v>3</v>
      </c>
      <c r="J827" s="3" t="inlineStr"/>
      <c r="K827" s="3" t="inlineStr">
        <is>
          <t>energy; protein; volume</t>
        </is>
      </c>
      <c r="L827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28">
      <c r="A828" s="3" t="inlineStr">
        <is>
          <t>2.52</t>
        </is>
      </c>
      <c r="B828" s="3" t="inlineStr">
        <is>
          <t xml:space="preserve">Īpašiem medicīniskiem nolūkiem paredzēts dzeramais medicīniskais uzturs. Pielietojams kā diētas papildinājums, nav paredzēts lietot kā vienīgo uztura </t>
        </is>
      </c>
      <c r="C828" s="3" t="n">
        <v>5</v>
      </c>
      <c r="D828" s="3" t="inlineStr">
        <is>
          <t>Isosource Standard 500 ml</t>
        </is>
      </c>
      <c r="E828" s="5" t="inlineStr">
        <is>
          <t>NON_COMPLIANT</t>
        </is>
      </c>
      <c r="F828" s="3" t="n">
        <v>0.25</v>
      </c>
      <c r="G828" s="3" t="n">
        <v>1</v>
      </c>
      <c r="H828" s="3" t="n">
        <v>3</v>
      </c>
      <c r="I828" s="3" t="n">
        <v>0</v>
      </c>
      <c r="J828" s="3" t="inlineStr">
        <is>
          <t>energy: 103.0 kcal/100ml vs = 245.00000000000003 kcal/100ml; protein: 4.0 g/100ml vs = 14.6 g/100ml; volume: 500.0 ml vs = 125.0 ml</t>
        </is>
      </c>
      <c r="K828" s="3" t="inlineStr"/>
      <c r="L828" s="3" t="inlineStr">
        <is>
          <t>FAIL energy: 103.0 does not satisfy = 245.00000000000003; FAIL protein: 4.0 does not satisfy = 14.6; FAIL volume: 500.0 ml != 125.0 ml</t>
        </is>
      </c>
    </row>
    <row r="829">
      <c r="A829" s="3" t="inlineStr">
        <is>
          <t>2.53</t>
        </is>
      </c>
      <c r="B829" s="3" t="inlineStr">
        <is>
          <t>Īpašiem medicīniskiem nolūkiem paredzēts dzeramais medicīniskais uzturs. Pielietojams gan kā diētas papildinājums, gan kā vienīgais uztura avots. Satu</t>
        </is>
      </c>
      <c r="C829" s="3" t="n">
        <v>1</v>
      </c>
      <c r="D829" s="3" t="inlineStr">
        <is>
          <t>Resource Junior powder 400g</t>
        </is>
      </c>
      <c r="E829" s="7" t="inlineStr">
        <is>
          <t>UNKNOWN</t>
        </is>
      </c>
      <c r="F829" s="3" t="n">
        <v>0.25</v>
      </c>
      <c r="G829" s="3" t="n">
        <v>1</v>
      </c>
      <c r="H829" s="3" t="n">
        <v>0</v>
      </c>
      <c r="I829" s="3" t="n">
        <v>3</v>
      </c>
      <c r="J829" s="3" t="inlineStr"/>
      <c r="K829" s="3" t="inlineStr">
        <is>
          <t>energy; protein; volume</t>
        </is>
      </c>
      <c r="L829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30">
      <c r="A830" s="3" t="inlineStr">
        <is>
          <t>2.53</t>
        </is>
      </c>
      <c r="B830" s="3" t="inlineStr">
        <is>
          <t>Īpašiem medicīniskiem nolūkiem paredzēts dzeramais medicīniskais uzturs. Pielietojams gan kā diētas papildinājums, gan kā vienīgais uztura avots. Satu</t>
        </is>
      </c>
      <c r="C830" s="3" t="n">
        <v>2</v>
      </c>
      <c r="D830" s="3" t="inlineStr">
        <is>
          <t>Resource Instant Protein powder 400g</t>
        </is>
      </c>
      <c r="E830" s="7" t="inlineStr">
        <is>
          <t>UNKNOWN</t>
        </is>
      </c>
      <c r="F830" s="3" t="n">
        <v>0.25</v>
      </c>
      <c r="G830" s="3" t="n">
        <v>1</v>
      </c>
      <c r="H830" s="3" t="n">
        <v>0</v>
      </c>
      <c r="I830" s="3" t="n">
        <v>3</v>
      </c>
      <c r="J830" s="3" t="inlineStr"/>
      <c r="K830" s="3" t="inlineStr">
        <is>
          <t>energy; protein; volume</t>
        </is>
      </c>
      <c r="L830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31">
      <c r="A831" s="3" t="inlineStr">
        <is>
          <t>2.53</t>
        </is>
      </c>
      <c r="B831" s="3" t="inlineStr">
        <is>
          <t>Īpašiem medicīniskiem nolūkiem paredzēts dzeramais medicīniskais uzturs. Pielietojams gan kā diētas papildinājums, gan kā vienīgais uztura avots. Satu</t>
        </is>
      </c>
      <c r="C831" s="3" t="n">
        <v>3</v>
      </c>
      <c r="D831" s="3" t="inlineStr">
        <is>
          <t>Resource Glutamin 20x5g</t>
        </is>
      </c>
      <c r="E831" s="7" t="inlineStr">
        <is>
          <t>UNKNOWN</t>
        </is>
      </c>
      <c r="F831" s="3" t="n">
        <v>0.25</v>
      </c>
      <c r="G831" s="3" t="n">
        <v>1</v>
      </c>
      <c r="H831" s="3" t="n">
        <v>0</v>
      </c>
      <c r="I831" s="3" t="n">
        <v>3</v>
      </c>
      <c r="J831" s="3" t="inlineStr"/>
      <c r="K831" s="3" t="inlineStr">
        <is>
          <t>energy; protein; volume</t>
        </is>
      </c>
      <c r="L831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32">
      <c r="A832" s="3" t="inlineStr">
        <is>
          <t>2.53</t>
        </is>
      </c>
      <c r="B832" s="3" t="inlineStr">
        <is>
          <t>Īpašiem medicīniskiem nolūkiem paredzēts dzeramais medicīniskais uzturs. Pielietojams gan kā diētas papildinājums, gan kā vienīgais uztura avots. Satu</t>
        </is>
      </c>
      <c r="C832" s="3" t="n">
        <v>4</v>
      </c>
      <c r="D832" s="3" t="inlineStr">
        <is>
          <t>Modulen IBD powder 400g</t>
        </is>
      </c>
      <c r="E832" s="7" t="inlineStr">
        <is>
          <t>UNKNOWN</t>
        </is>
      </c>
      <c r="F832" s="3" t="n">
        <v>0.25</v>
      </c>
      <c r="G832" s="3" t="n">
        <v>1</v>
      </c>
      <c r="H832" s="3" t="n">
        <v>0</v>
      </c>
      <c r="I832" s="3" t="n">
        <v>3</v>
      </c>
      <c r="J832" s="3" t="inlineStr"/>
      <c r="K832" s="3" t="inlineStr">
        <is>
          <t>energy; protein; volume</t>
        </is>
      </c>
      <c r="L832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33">
      <c r="A833" s="3" t="inlineStr">
        <is>
          <t>2.53</t>
        </is>
      </c>
      <c r="B833" s="3" t="inlineStr">
        <is>
          <t>Īpašiem medicīniskiem nolūkiem paredzēts dzeramais medicīniskais uzturs. Pielietojams gan kā diētas papildinājums, gan kā vienīgais uztura avots. Satu</t>
        </is>
      </c>
      <c r="C833" s="3" t="n">
        <v>5</v>
      </c>
      <c r="D833" s="3" t="inlineStr">
        <is>
          <t>Novasource GI Advance 500 ml</t>
        </is>
      </c>
      <c r="E833" s="5" t="inlineStr">
        <is>
          <t>NON_COMPLIANT</t>
        </is>
      </c>
      <c r="F833" s="3" t="n">
        <v>0.5</v>
      </c>
      <c r="G833" s="3" t="n">
        <v>2</v>
      </c>
      <c r="H833" s="3" t="n">
        <v>2</v>
      </c>
      <c r="I833" s="3" t="n">
        <v>0</v>
      </c>
      <c r="J833" s="3" t="inlineStr">
        <is>
          <t>energy: 155.0 kcal/100ml vs = 240.0 kcal/100ml; volume: 500.0 ml vs = 125.0 ml</t>
        </is>
      </c>
      <c r="K833" s="3" t="inlineStr"/>
      <c r="L833" s="3" t="inlineStr">
        <is>
          <t>FAIL energy: 155.0 does not satisfy = 240.0; FAIL volume: 500.0 ml != 125.0 ml</t>
        </is>
      </c>
    </row>
    <row r="834">
      <c r="A834" s="3" t="inlineStr">
        <is>
          <t>2.54</t>
        </is>
      </c>
      <c r="B834" s="3" t="inlineStr">
        <is>
          <t>Īpašiem medicīniskiem nolūkiem paredzēts dzeramais medicīniskais uzturs. Pielietojams gan kā diētas papildinājums, gan kā vienīgais uztura avots. Satu</t>
        </is>
      </c>
      <c r="C834" s="3" t="n">
        <v>1</v>
      </c>
      <c r="D834" s="3" t="inlineStr">
        <is>
          <t>Resource Junior powder 400g</t>
        </is>
      </c>
      <c r="E834" s="7" t="inlineStr">
        <is>
          <t>UNKNOWN</t>
        </is>
      </c>
      <c r="F834" s="3" t="n">
        <v>0.25</v>
      </c>
      <c r="G834" s="3" t="n">
        <v>1</v>
      </c>
      <c r="H834" s="3" t="n">
        <v>0</v>
      </c>
      <c r="I834" s="3" t="n">
        <v>3</v>
      </c>
      <c r="J834" s="3" t="inlineStr"/>
      <c r="K834" s="3" t="inlineStr">
        <is>
          <t>energy; protein; volume</t>
        </is>
      </c>
      <c r="L834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35">
      <c r="A835" s="3" t="inlineStr">
        <is>
          <t>2.54</t>
        </is>
      </c>
      <c r="B835" s="3" t="inlineStr">
        <is>
          <t>Īpašiem medicīniskiem nolūkiem paredzēts dzeramais medicīniskais uzturs. Pielietojams gan kā diētas papildinājums, gan kā vienīgais uztura avots. Satu</t>
        </is>
      </c>
      <c r="C835" s="3" t="n">
        <v>2</v>
      </c>
      <c r="D835" s="3" t="inlineStr">
        <is>
          <t>Resource Instant Protein powder 400g</t>
        </is>
      </c>
      <c r="E835" s="7" t="inlineStr">
        <is>
          <t>UNKNOWN</t>
        </is>
      </c>
      <c r="F835" s="3" t="n">
        <v>0.25</v>
      </c>
      <c r="G835" s="3" t="n">
        <v>1</v>
      </c>
      <c r="H835" s="3" t="n">
        <v>0</v>
      </c>
      <c r="I835" s="3" t="n">
        <v>3</v>
      </c>
      <c r="J835" s="3" t="inlineStr"/>
      <c r="K835" s="3" t="inlineStr">
        <is>
          <t>energy; protein; volume</t>
        </is>
      </c>
      <c r="L835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36">
      <c r="A836" s="3" t="inlineStr">
        <is>
          <t>2.54</t>
        </is>
      </c>
      <c r="B836" s="3" t="inlineStr">
        <is>
          <t>Īpašiem medicīniskiem nolūkiem paredzēts dzeramais medicīniskais uzturs. Pielietojams gan kā diētas papildinājums, gan kā vienīgais uztura avots. Satu</t>
        </is>
      </c>
      <c r="C836" s="3" t="n">
        <v>3</v>
      </c>
      <c r="D836" s="3" t="inlineStr">
        <is>
          <t>Resource Glutamin 20x5g</t>
        </is>
      </c>
      <c r="E836" s="7" t="inlineStr">
        <is>
          <t>UNKNOWN</t>
        </is>
      </c>
      <c r="F836" s="3" t="n">
        <v>0.25</v>
      </c>
      <c r="G836" s="3" t="n">
        <v>1</v>
      </c>
      <c r="H836" s="3" t="n">
        <v>0</v>
      </c>
      <c r="I836" s="3" t="n">
        <v>3</v>
      </c>
      <c r="J836" s="3" t="inlineStr"/>
      <c r="K836" s="3" t="inlineStr">
        <is>
          <t>energy; protein; volume</t>
        </is>
      </c>
      <c r="L836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37">
      <c r="A837" s="3" t="inlineStr">
        <is>
          <t>2.54</t>
        </is>
      </c>
      <c r="B837" s="3" t="inlineStr">
        <is>
          <t>Īpašiem medicīniskiem nolūkiem paredzēts dzeramais medicīniskais uzturs. Pielietojams gan kā diētas papildinājums, gan kā vienīgais uztura avots. Satu</t>
        </is>
      </c>
      <c r="C837" s="3" t="n">
        <v>4</v>
      </c>
      <c r="D837" s="3" t="inlineStr">
        <is>
          <t>Modulen IBD powder 400g</t>
        </is>
      </c>
      <c r="E837" s="7" t="inlineStr">
        <is>
          <t>UNKNOWN</t>
        </is>
      </c>
      <c r="F837" s="3" t="n">
        <v>0.25</v>
      </c>
      <c r="G837" s="3" t="n">
        <v>1</v>
      </c>
      <c r="H837" s="3" t="n">
        <v>0</v>
      </c>
      <c r="I837" s="3" t="n">
        <v>3</v>
      </c>
      <c r="J837" s="3" t="inlineStr"/>
      <c r="K837" s="3" t="inlineStr">
        <is>
          <t>energy; protein; volume</t>
        </is>
      </c>
      <c r="L837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38">
      <c r="A838" s="3" t="inlineStr">
        <is>
          <t>2.54</t>
        </is>
      </c>
      <c r="B838" s="3" t="inlineStr">
        <is>
          <t>Īpašiem medicīniskiem nolūkiem paredzēts dzeramais medicīniskais uzturs. Pielietojams gan kā diētas papildinājums, gan kā vienīgais uztura avots. Satu</t>
        </is>
      </c>
      <c r="C838" s="3" t="n">
        <v>5</v>
      </c>
      <c r="D838" s="3" t="inlineStr">
        <is>
          <t>Novasource GI Advance 500 ml</t>
        </is>
      </c>
      <c r="E838" s="5" t="inlineStr">
        <is>
          <t>NON_COMPLIANT</t>
        </is>
      </c>
      <c r="F838" s="3" t="n">
        <v>0.5</v>
      </c>
      <c r="G838" s="3" t="n">
        <v>2</v>
      </c>
      <c r="H838" s="3" t="n">
        <v>2</v>
      </c>
      <c r="I838" s="3" t="n">
        <v>0</v>
      </c>
      <c r="J838" s="3" t="inlineStr">
        <is>
          <t>energy: 155.0 kcal/100ml vs = 240.0 kcal/100ml; volume: 500.0 ml vs = 125.0 ml</t>
        </is>
      </c>
      <c r="K838" s="3" t="inlineStr"/>
      <c r="L838" s="3" t="inlineStr">
        <is>
          <t>FAIL energy: 155.0 does not satisfy = 240.0; FAIL volume: 500.0 ml != 125.0 ml</t>
        </is>
      </c>
    </row>
    <row r="839">
      <c r="A839" s="3" t="inlineStr">
        <is>
          <t>2.55</t>
        </is>
      </c>
      <c r="B839" s="3" t="inlineStr">
        <is>
          <t>Īpašiem medicīniskiem nolūkiem paredzēts dzeramais medicīniskais uzturs. Var tikt izmantots gan kā diētas papildinājums, gan kā vienīgais uztura avots</t>
        </is>
      </c>
      <c r="C839" s="3" t="n">
        <v>1</v>
      </c>
      <c r="D839" s="3" t="inlineStr">
        <is>
          <t>Resource Junior powder 400g</t>
        </is>
      </c>
      <c r="E839" s="7" t="inlineStr">
        <is>
          <t>UNKNOWN</t>
        </is>
      </c>
      <c r="F839" s="3" t="n">
        <v>0.25</v>
      </c>
      <c r="G839" s="3" t="n">
        <v>1</v>
      </c>
      <c r="H839" s="3" t="n">
        <v>0</v>
      </c>
      <c r="I839" s="3" t="n">
        <v>3</v>
      </c>
      <c r="J839" s="3" t="inlineStr"/>
      <c r="K839" s="3" t="inlineStr">
        <is>
          <t>energy; protein; volume</t>
        </is>
      </c>
      <c r="L839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40">
      <c r="A840" s="3" t="inlineStr">
        <is>
          <t>2.55</t>
        </is>
      </c>
      <c r="B840" s="3" t="inlineStr">
        <is>
          <t>Īpašiem medicīniskiem nolūkiem paredzēts dzeramais medicīniskais uzturs. Var tikt izmantots gan kā diētas papildinājums, gan kā vienīgais uztura avots</t>
        </is>
      </c>
      <c r="C840" s="3" t="n">
        <v>2</v>
      </c>
      <c r="D840" s="3" t="inlineStr">
        <is>
          <t>Resource Instant Protein powder 400g</t>
        </is>
      </c>
      <c r="E840" s="7" t="inlineStr">
        <is>
          <t>UNKNOWN</t>
        </is>
      </c>
      <c r="F840" s="3" t="n">
        <v>0.25</v>
      </c>
      <c r="G840" s="3" t="n">
        <v>1</v>
      </c>
      <c r="H840" s="3" t="n">
        <v>0</v>
      </c>
      <c r="I840" s="3" t="n">
        <v>3</v>
      </c>
      <c r="J840" s="3" t="inlineStr"/>
      <c r="K840" s="3" t="inlineStr">
        <is>
          <t>energy; protein; volume</t>
        </is>
      </c>
      <c r="L840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41">
      <c r="A841" s="3" t="inlineStr">
        <is>
          <t>2.55</t>
        </is>
      </c>
      <c r="B841" s="3" t="inlineStr">
        <is>
          <t>Īpašiem medicīniskiem nolūkiem paredzēts dzeramais medicīniskais uzturs. Var tikt izmantots gan kā diētas papildinājums, gan kā vienīgais uztura avots</t>
        </is>
      </c>
      <c r="C841" s="3" t="n">
        <v>3</v>
      </c>
      <c r="D841" s="3" t="inlineStr">
        <is>
          <t>Resource Glutamin 20x5g</t>
        </is>
      </c>
      <c r="E841" s="7" t="inlineStr">
        <is>
          <t>UNKNOWN</t>
        </is>
      </c>
      <c r="F841" s="3" t="n">
        <v>0.25</v>
      </c>
      <c r="G841" s="3" t="n">
        <v>1</v>
      </c>
      <c r="H841" s="3" t="n">
        <v>0</v>
      </c>
      <c r="I841" s="3" t="n">
        <v>3</v>
      </c>
      <c r="J841" s="3" t="inlineStr"/>
      <c r="K841" s="3" t="inlineStr">
        <is>
          <t>energy; protein; volume</t>
        </is>
      </c>
      <c r="L841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42">
      <c r="A842" s="3" t="inlineStr">
        <is>
          <t>2.55</t>
        </is>
      </c>
      <c r="B842" s="3" t="inlineStr">
        <is>
          <t>Īpašiem medicīniskiem nolūkiem paredzēts dzeramais medicīniskais uzturs. Var tikt izmantots gan kā diētas papildinājums, gan kā vienīgais uztura avots</t>
        </is>
      </c>
      <c r="C842" s="3" t="n">
        <v>4</v>
      </c>
      <c r="D842" s="3" t="inlineStr">
        <is>
          <t>Modulen IBD powder 400g</t>
        </is>
      </c>
      <c r="E842" s="7" t="inlineStr">
        <is>
          <t>UNKNOWN</t>
        </is>
      </c>
      <c r="F842" s="3" t="n">
        <v>0.25</v>
      </c>
      <c r="G842" s="3" t="n">
        <v>1</v>
      </c>
      <c r="H842" s="3" t="n">
        <v>0</v>
      </c>
      <c r="I842" s="3" t="n">
        <v>3</v>
      </c>
      <c r="J842" s="3" t="inlineStr"/>
      <c r="K842" s="3" t="inlineStr">
        <is>
          <t>energy; protein; volume</t>
        </is>
      </c>
      <c r="L842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43">
      <c r="A843" s="3" t="inlineStr">
        <is>
          <t>2.55</t>
        </is>
      </c>
      <c r="B843" s="3" t="inlineStr">
        <is>
          <t>Īpašiem medicīniskiem nolūkiem paredzēts dzeramais medicīniskais uzturs. Var tikt izmantots gan kā diētas papildinājums, gan kā vienīgais uztura avots</t>
        </is>
      </c>
      <c r="C843" s="3" t="n">
        <v>5</v>
      </c>
      <c r="D843" s="3" t="inlineStr">
        <is>
          <t>Novasource GI Advance 500 ml</t>
        </is>
      </c>
      <c r="E843" s="5" t="inlineStr">
        <is>
          <t>NON_COMPLIANT</t>
        </is>
      </c>
      <c r="F843" s="3" t="n">
        <v>0.5</v>
      </c>
      <c r="G843" s="3" t="n">
        <v>2</v>
      </c>
      <c r="H843" s="3" t="n">
        <v>2</v>
      </c>
      <c r="I843" s="3" t="n">
        <v>0</v>
      </c>
      <c r="J843" s="3" t="inlineStr">
        <is>
          <t>energy: 155.0 kcal/100ml vs = 240.0 kcal/100ml; volume: 500.0 ml vs = 125.0 ml</t>
        </is>
      </c>
      <c r="K843" s="3" t="inlineStr"/>
      <c r="L843" s="3" t="inlineStr">
        <is>
          <t>FAIL energy: 155.0 does not satisfy = 240.0; FAIL volume: 500.0 ml != 125.0 ml</t>
        </is>
      </c>
    </row>
    <row r="844">
      <c r="A844" s="3" t="inlineStr">
        <is>
          <t>2.56</t>
        </is>
      </c>
      <c r="B844" s="3" t="inlineStr">
        <is>
          <t>Īpašiem medicīniskiem nolūkiem paredzēts dzeramais medicīniskais uzturs. Pielietojams gan kā diētas papildinājums, gan kā vienīgais uztura avots. Satu</t>
        </is>
      </c>
      <c r="C844" s="3" t="n">
        <v>1</v>
      </c>
      <c r="D844" s="3" t="inlineStr">
        <is>
          <t>Resource Junior powder 400g</t>
        </is>
      </c>
      <c r="E844" s="7" t="inlineStr">
        <is>
          <t>UNKNOWN</t>
        </is>
      </c>
      <c r="F844" s="3" t="n">
        <v>0.25</v>
      </c>
      <c r="G844" s="3" t="n">
        <v>1</v>
      </c>
      <c r="H844" s="3" t="n">
        <v>0</v>
      </c>
      <c r="I844" s="3" t="n">
        <v>3</v>
      </c>
      <c r="J844" s="3" t="inlineStr"/>
      <c r="K844" s="3" t="inlineStr">
        <is>
          <t>energy; protein; volume</t>
        </is>
      </c>
      <c r="L844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45">
      <c r="A845" s="3" t="inlineStr">
        <is>
          <t>2.56</t>
        </is>
      </c>
      <c r="B845" s="3" t="inlineStr">
        <is>
          <t>Īpašiem medicīniskiem nolūkiem paredzēts dzeramais medicīniskais uzturs. Pielietojams gan kā diētas papildinājums, gan kā vienīgais uztura avots. Satu</t>
        </is>
      </c>
      <c r="C845" s="3" t="n">
        <v>2</v>
      </c>
      <c r="D845" s="3" t="inlineStr">
        <is>
          <t>Resource Instant Protein powder 400g</t>
        </is>
      </c>
      <c r="E845" s="7" t="inlineStr">
        <is>
          <t>UNKNOWN</t>
        </is>
      </c>
      <c r="F845" s="3" t="n">
        <v>0.25</v>
      </c>
      <c r="G845" s="3" t="n">
        <v>1</v>
      </c>
      <c r="H845" s="3" t="n">
        <v>0</v>
      </c>
      <c r="I845" s="3" t="n">
        <v>3</v>
      </c>
      <c r="J845" s="3" t="inlineStr"/>
      <c r="K845" s="3" t="inlineStr">
        <is>
          <t>energy; protein; volume</t>
        </is>
      </c>
      <c r="L845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46">
      <c r="A846" s="3" t="inlineStr">
        <is>
          <t>2.56</t>
        </is>
      </c>
      <c r="B846" s="3" t="inlineStr">
        <is>
          <t>Īpašiem medicīniskiem nolūkiem paredzēts dzeramais medicīniskais uzturs. Pielietojams gan kā diētas papildinājums, gan kā vienīgais uztura avots. Satu</t>
        </is>
      </c>
      <c r="C846" s="3" t="n">
        <v>3</v>
      </c>
      <c r="D846" s="3" t="inlineStr">
        <is>
          <t>Resource Glutamin 20x5g</t>
        </is>
      </c>
      <c r="E846" s="7" t="inlineStr">
        <is>
          <t>UNKNOWN</t>
        </is>
      </c>
      <c r="F846" s="3" t="n">
        <v>0.25</v>
      </c>
      <c r="G846" s="3" t="n">
        <v>1</v>
      </c>
      <c r="H846" s="3" t="n">
        <v>0</v>
      </c>
      <c r="I846" s="3" t="n">
        <v>3</v>
      </c>
      <c r="J846" s="3" t="inlineStr"/>
      <c r="K846" s="3" t="inlineStr">
        <is>
          <t>energy; protein; volume</t>
        </is>
      </c>
      <c r="L846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47">
      <c r="A847" s="3" t="inlineStr">
        <is>
          <t>2.56</t>
        </is>
      </c>
      <c r="B847" s="3" t="inlineStr">
        <is>
          <t>Īpašiem medicīniskiem nolūkiem paredzēts dzeramais medicīniskais uzturs. Pielietojams gan kā diētas papildinājums, gan kā vienīgais uztura avots. Satu</t>
        </is>
      </c>
      <c r="C847" s="3" t="n">
        <v>4</v>
      </c>
      <c r="D847" s="3" t="inlineStr">
        <is>
          <t>Modulen IBD powder 400g</t>
        </is>
      </c>
      <c r="E847" s="7" t="inlineStr">
        <is>
          <t>UNKNOWN</t>
        </is>
      </c>
      <c r="F847" s="3" t="n">
        <v>0.25</v>
      </c>
      <c r="G847" s="3" t="n">
        <v>1</v>
      </c>
      <c r="H847" s="3" t="n">
        <v>0</v>
      </c>
      <c r="I847" s="3" t="n">
        <v>3</v>
      </c>
      <c r="J847" s="3" t="inlineStr"/>
      <c r="K847" s="3" t="inlineStr">
        <is>
          <t>energy; protein; volume</t>
        </is>
      </c>
      <c r="L847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48">
      <c r="A848" s="3" t="inlineStr">
        <is>
          <t>2.56</t>
        </is>
      </c>
      <c r="B848" s="3" t="inlineStr">
        <is>
          <t>Īpašiem medicīniskiem nolūkiem paredzēts dzeramais medicīniskais uzturs. Pielietojams gan kā diētas papildinājums, gan kā vienīgais uztura avots. Satu</t>
        </is>
      </c>
      <c r="C848" s="3" t="n">
        <v>5</v>
      </c>
      <c r="D848" s="3" t="inlineStr">
        <is>
          <t>Novasource GI Advance 500 ml</t>
        </is>
      </c>
      <c r="E848" s="5" t="inlineStr">
        <is>
          <t>NON_COMPLIANT</t>
        </is>
      </c>
      <c r="F848" s="3" t="n">
        <v>0.5</v>
      </c>
      <c r="G848" s="3" t="n">
        <v>2</v>
      </c>
      <c r="H848" s="3" t="n">
        <v>2</v>
      </c>
      <c r="I848" s="3" t="n">
        <v>0</v>
      </c>
      <c r="J848" s="3" t="inlineStr">
        <is>
          <t>energy: 155.0 kcal/100ml vs = 240.0 kcal/100ml; volume: 500.0 ml vs = 125.0 ml</t>
        </is>
      </c>
      <c r="K848" s="3" t="inlineStr"/>
      <c r="L848" s="3" t="inlineStr">
        <is>
          <t>FAIL energy: 155.0 does not satisfy = 240.0; FAIL volume: 500.0 ml != 125.0 ml</t>
        </is>
      </c>
    </row>
    <row r="849">
      <c r="A849" s="3" t="inlineStr">
        <is>
          <t>2.57</t>
        </is>
      </c>
      <c r="B849" s="3" t="inlineStr">
        <is>
          <t>Īpašiem medicīniskiem nolūkiem paredzēts dzeramais medicīniskais uzturs. Pielietojams gan kā diētas papildinājums, gan kā vienīgais uztura avots. Satu</t>
        </is>
      </c>
      <c r="C849" s="3" t="n">
        <v>1</v>
      </c>
      <c r="D849" s="3" t="inlineStr">
        <is>
          <t>Resource Junior powder 400g</t>
        </is>
      </c>
      <c r="E849" s="7" t="inlineStr">
        <is>
          <t>UNKNOWN</t>
        </is>
      </c>
      <c r="F849" s="3" t="n">
        <v>0.25</v>
      </c>
      <c r="G849" s="3" t="n">
        <v>1</v>
      </c>
      <c r="H849" s="3" t="n">
        <v>0</v>
      </c>
      <c r="I849" s="3" t="n">
        <v>3</v>
      </c>
      <c r="J849" s="3" t="inlineStr"/>
      <c r="K849" s="3" t="inlineStr">
        <is>
          <t>energy; protein; volume</t>
        </is>
      </c>
      <c r="L849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50">
      <c r="A850" s="3" t="inlineStr">
        <is>
          <t>2.57</t>
        </is>
      </c>
      <c r="B850" s="3" t="inlineStr">
        <is>
          <t>Īpašiem medicīniskiem nolūkiem paredzēts dzeramais medicīniskais uzturs. Pielietojams gan kā diētas papildinājums, gan kā vienīgais uztura avots. Satu</t>
        </is>
      </c>
      <c r="C850" s="3" t="n">
        <v>2</v>
      </c>
      <c r="D850" s="3" t="inlineStr">
        <is>
          <t>Resource Instant Protein powder 400g</t>
        </is>
      </c>
      <c r="E850" s="7" t="inlineStr">
        <is>
          <t>UNKNOWN</t>
        </is>
      </c>
      <c r="F850" s="3" t="n">
        <v>0.25</v>
      </c>
      <c r="G850" s="3" t="n">
        <v>1</v>
      </c>
      <c r="H850" s="3" t="n">
        <v>0</v>
      </c>
      <c r="I850" s="3" t="n">
        <v>3</v>
      </c>
      <c r="J850" s="3" t="inlineStr"/>
      <c r="K850" s="3" t="inlineStr">
        <is>
          <t>energy; protein; volume</t>
        </is>
      </c>
      <c r="L850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51">
      <c r="A851" s="3" t="inlineStr">
        <is>
          <t>2.57</t>
        </is>
      </c>
      <c r="B851" s="3" t="inlineStr">
        <is>
          <t>Īpašiem medicīniskiem nolūkiem paredzēts dzeramais medicīniskais uzturs. Pielietojams gan kā diētas papildinājums, gan kā vienīgais uztura avots. Satu</t>
        </is>
      </c>
      <c r="C851" s="3" t="n">
        <v>3</v>
      </c>
      <c r="D851" s="3" t="inlineStr">
        <is>
          <t>Resource Glutamin 20x5g</t>
        </is>
      </c>
      <c r="E851" s="7" t="inlineStr">
        <is>
          <t>UNKNOWN</t>
        </is>
      </c>
      <c r="F851" s="3" t="n">
        <v>0.25</v>
      </c>
      <c r="G851" s="3" t="n">
        <v>1</v>
      </c>
      <c r="H851" s="3" t="n">
        <v>0</v>
      </c>
      <c r="I851" s="3" t="n">
        <v>3</v>
      </c>
      <c r="J851" s="3" t="inlineStr"/>
      <c r="K851" s="3" t="inlineStr">
        <is>
          <t>energy; protein; volume</t>
        </is>
      </c>
      <c r="L851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52">
      <c r="A852" s="3" t="inlineStr">
        <is>
          <t>2.57</t>
        </is>
      </c>
      <c r="B852" s="3" t="inlineStr">
        <is>
          <t>Īpašiem medicīniskiem nolūkiem paredzēts dzeramais medicīniskais uzturs. Pielietojams gan kā diētas papildinājums, gan kā vienīgais uztura avots. Satu</t>
        </is>
      </c>
      <c r="C852" s="3" t="n">
        <v>4</v>
      </c>
      <c r="D852" s="3" t="inlineStr">
        <is>
          <t>Modulen IBD powder 400g</t>
        </is>
      </c>
      <c r="E852" s="7" t="inlineStr">
        <is>
          <t>UNKNOWN</t>
        </is>
      </c>
      <c r="F852" s="3" t="n">
        <v>0.25</v>
      </c>
      <c r="G852" s="3" t="n">
        <v>1</v>
      </c>
      <c r="H852" s="3" t="n">
        <v>0</v>
      </c>
      <c r="I852" s="3" t="n">
        <v>3</v>
      </c>
      <c r="J852" s="3" t="inlineStr"/>
      <c r="K852" s="3" t="inlineStr">
        <is>
          <t>energy; protein; volume</t>
        </is>
      </c>
      <c r="L852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53">
      <c r="A853" s="3" t="inlineStr">
        <is>
          <t>2.57</t>
        </is>
      </c>
      <c r="B853" s="3" t="inlineStr">
        <is>
          <t>Īpašiem medicīniskiem nolūkiem paredzēts dzeramais medicīniskais uzturs. Pielietojams gan kā diētas papildinājums, gan kā vienīgais uztura avots. Satu</t>
        </is>
      </c>
      <c r="C853" s="3" t="n">
        <v>5</v>
      </c>
      <c r="D853" s="3" t="inlineStr">
        <is>
          <t>Novasource GI Advance 500 ml</t>
        </is>
      </c>
      <c r="E853" s="5" t="inlineStr">
        <is>
          <t>NON_COMPLIANT</t>
        </is>
      </c>
      <c r="F853" s="3" t="n">
        <v>0.5</v>
      </c>
      <c r="G853" s="3" t="n">
        <v>2</v>
      </c>
      <c r="H853" s="3" t="n">
        <v>2</v>
      </c>
      <c r="I853" s="3" t="n">
        <v>0</v>
      </c>
      <c r="J853" s="3" t="inlineStr">
        <is>
          <t>energy: 155.0 kcal/100ml vs = 240.0 kcal/100ml; volume: 500.0 ml vs = 125.0 ml</t>
        </is>
      </c>
      <c r="K853" s="3" t="inlineStr"/>
      <c r="L853" s="3" t="inlineStr">
        <is>
          <t>FAIL energy: 155.0 does not satisfy = 240.0; FAIL volume: 500.0 ml != 125.0 ml</t>
        </is>
      </c>
    </row>
    <row r="854">
      <c r="A854" s="3" t="inlineStr">
        <is>
          <t>2.58</t>
        </is>
      </c>
      <c r="B854" s="3" t="inlineStr">
        <is>
          <t>Īpašiem medicīniskiem nolūkiem paredzēts dzeramais medicīniskais uzturs. Piemērots pacientiem, kuriem ir noteikts tauku ierobežojums uzturā. Pielietoj</t>
        </is>
      </c>
      <c r="C854" s="3" t="n">
        <v>1</v>
      </c>
      <c r="D854" s="3" t="inlineStr">
        <is>
          <t>Resource Junior chocolate 200ml</t>
        </is>
      </c>
      <c r="E854" s="4" t="inlineStr">
        <is>
          <t>PARTIALLY_COMPLIANT</t>
        </is>
      </c>
      <c r="F854" s="3" t="n">
        <v>0.75</v>
      </c>
      <c r="G854" s="3" t="n">
        <v>3</v>
      </c>
      <c r="H854" s="3" t="n">
        <v>0</v>
      </c>
      <c r="I854" s="3" t="n">
        <v>1</v>
      </c>
      <c r="J854" s="3" t="inlineStr"/>
      <c r="K854" s="3" t="inlineStr">
        <is>
          <t>lactose_free</t>
        </is>
      </c>
      <c r="L854" s="3" t="inlineStr">
        <is>
          <t>UNKNOWN lactose_free: Cannot determine 'lactose_free' for this product</t>
        </is>
      </c>
    </row>
    <row r="855">
      <c r="A855" s="3" t="inlineStr">
        <is>
          <t>2.58</t>
        </is>
      </c>
      <c r="B855" s="3" t="inlineStr">
        <is>
          <t>Īpašiem medicīniskiem nolūkiem paredzēts dzeramais medicīniskais uzturs. Piemērots pacientiem, kuriem ir noteikts tauku ierobežojums uzturā. Pielietoj</t>
        </is>
      </c>
      <c r="C855" s="3" t="n">
        <v>2</v>
      </c>
      <c r="D855" s="3" t="inlineStr">
        <is>
          <t>Resource Junior vanilla 200ml</t>
        </is>
      </c>
      <c r="E855" s="4" t="inlineStr">
        <is>
          <t>PARTIALLY_COMPLIANT</t>
        </is>
      </c>
      <c r="F855" s="3" t="n">
        <v>0.75</v>
      </c>
      <c r="G855" s="3" t="n">
        <v>3</v>
      </c>
      <c r="H855" s="3" t="n">
        <v>0</v>
      </c>
      <c r="I855" s="3" t="n">
        <v>1</v>
      </c>
      <c r="J855" s="3" t="inlineStr"/>
      <c r="K855" s="3" t="inlineStr">
        <is>
          <t>lactose_free</t>
        </is>
      </c>
      <c r="L855" s="3" t="inlineStr">
        <is>
          <t>UNKNOWN lactose_free: Cannot determine 'lactose_free' for this product</t>
        </is>
      </c>
    </row>
    <row r="856">
      <c r="A856" s="3" t="inlineStr">
        <is>
          <t>2.58</t>
        </is>
      </c>
      <c r="B856" s="3" t="inlineStr">
        <is>
          <t>Īpašiem medicīniskiem nolūkiem paredzēts dzeramais medicīniskais uzturs. Piemērots pacientiem, kuriem ir noteikts tauku ierobežojums uzturā. Pielietoj</t>
        </is>
      </c>
      <c r="C856" s="3" t="n">
        <v>3</v>
      </c>
      <c r="D856" s="3" t="inlineStr">
        <is>
          <t>Resource Junior strawberry 200ml</t>
        </is>
      </c>
      <c r="E856" s="4" t="inlineStr">
        <is>
          <t>PARTIALLY_COMPLIANT</t>
        </is>
      </c>
      <c r="F856" s="3" t="n">
        <v>0.75</v>
      </c>
      <c r="G856" s="3" t="n">
        <v>3</v>
      </c>
      <c r="H856" s="3" t="n">
        <v>0</v>
      </c>
      <c r="I856" s="3" t="n">
        <v>1</v>
      </c>
      <c r="J856" s="3" t="inlineStr"/>
      <c r="K856" s="3" t="inlineStr">
        <is>
          <t>lactose_free</t>
        </is>
      </c>
      <c r="L856" s="3" t="inlineStr">
        <is>
          <t>UNKNOWN lactose_free: Cannot determine 'lactose_free' for this product</t>
        </is>
      </c>
    </row>
    <row r="857">
      <c r="A857" s="3" t="inlineStr">
        <is>
          <t>2.58</t>
        </is>
      </c>
      <c r="B857" s="3" t="inlineStr">
        <is>
          <t>Īpašiem medicīniskiem nolūkiem paredzēts dzeramais medicīniskais uzturs. Piemērots pacientiem, kuriem ir noteikts tauku ierobežojums uzturā. Pielietoj</t>
        </is>
      </c>
      <c r="C857" s="3" t="n">
        <v>4</v>
      </c>
      <c r="D857" s="3" t="inlineStr">
        <is>
          <t>Resource Junior powder 400g</t>
        </is>
      </c>
      <c r="E857" s="7" t="inlineStr">
        <is>
          <t>UNKNOWN</t>
        </is>
      </c>
      <c r="F857" s="3" t="n">
        <v>0.25</v>
      </c>
      <c r="G857" s="3" t="n">
        <v>1</v>
      </c>
      <c r="H857" s="3" t="n">
        <v>0</v>
      </c>
      <c r="I857" s="3" t="n">
        <v>3</v>
      </c>
      <c r="J857" s="3" t="inlineStr"/>
      <c r="K857" s="3" t="inlineStr">
        <is>
          <t>energy; volume; lactose_free</t>
        </is>
      </c>
      <c r="L857" s="3" t="inlineStr">
        <is>
          <t>UNKNOWN energy: Incompatible units for 'energy': product is kcal/100g, requirement is kcal/100ml; UNKNOWN volume: Not comparable: product in g, requirement in ml; UNKNOWN lactose_free: Cannot determine 'lactose_free' for this product</t>
        </is>
      </c>
    </row>
    <row r="858">
      <c r="A858" s="3" t="inlineStr">
        <is>
          <t>2.58</t>
        </is>
      </c>
      <c r="B858" s="3" t="inlineStr">
        <is>
          <t>Īpašiem medicīniskiem nolūkiem paredzēts dzeramais medicīniskais uzturs. Piemērots pacientiem, kuriem ir noteikts tauku ierobežojums uzturā. Pielietoj</t>
        </is>
      </c>
      <c r="C858" s="3" t="n">
        <v>5</v>
      </c>
      <c r="D858" s="3" t="inlineStr">
        <is>
          <t>Resource Glutamin 20x5g</t>
        </is>
      </c>
      <c r="E858" s="7" t="inlineStr">
        <is>
          <t>UNKNOWN</t>
        </is>
      </c>
      <c r="F858" s="3" t="n">
        <v>0.25</v>
      </c>
      <c r="G858" s="3" t="n">
        <v>1</v>
      </c>
      <c r="H858" s="3" t="n">
        <v>0</v>
      </c>
      <c r="I858" s="3" t="n">
        <v>3</v>
      </c>
      <c r="J858" s="3" t="inlineStr"/>
      <c r="K858" s="3" t="inlineStr">
        <is>
          <t>energy; volume; lactose_free</t>
        </is>
      </c>
      <c r="L858" s="3" t="inlineStr">
        <is>
          <t>UNKNOWN energy: Incompatible units for 'energy': product is kcal/100g, requirement is kcal/100ml; UNKNOWN volume: Not comparable: product in g, requirement in ml; UNKNOWN lactose_free: Cannot determine 'lactose_free' for this product</t>
        </is>
      </c>
    </row>
    <row r="859">
      <c r="A859" s="3" t="inlineStr">
        <is>
          <t>2.59</t>
        </is>
      </c>
      <c r="B859" s="3" t="inlineStr">
        <is>
          <t>Īpašiem medicīniskiem nolūkiem paredzēts dzeramais medicīniskais uzturs. Piemērots pacientiem, kuriem ir noteikts tauku ierobežojums uzturā. Pielietoj</t>
        </is>
      </c>
      <c r="C859" s="3" t="n">
        <v>1</v>
      </c>
      <c r="D859" s="3" t="inlineStr">
        <is>
          <t>Resource Junior chocolate 200ml</t>
        </is>
      </c>
      <c r="E859" s="4" t="inlineStr">
        <is>
          <t>PARTIALLY_COMPLIANT</t>
        </is>
      </c>
      <c r="F859" s="3" t="n">
        <v>0.75</v>
      </c>
      <c r="G859" s="3" t="n">
        <v>3</v>
      </c>
      <c r="H859" s="3" t="n">
        <v>0</v>
      </c>
      <c r="I859" s="3" t="n">
        <v>1</v>
      </c>
      <c r="J859" s="3" t="inlineStr"/>
      <c r="K859" s="3" t="inlineStr">
        <is>
          <t>lactose_free</t>
        </is>
      </c>
      <c r="L859" s="3" t="inlineStr">
        <is>
          <t>UNKNOWN lactose_free: Cannot determine 'lactose_free' for this product</t>
        </is>
      </c>
    </row>
    <row r="860">
      <c r="A860" s="3" t="inlineStr">
        <is>
          <t>2.59</t>
        </is>
      </c>
      <c r="B860" s="3" t="inlineStr">
        <is>
          <t>Īpašiem medicīniskiem nolūkiem paredzēts dzeramais medicīniskais uzturs. Piemērots pacientiem, kuriem ir noteikts tauku ierobežojums uzturā. Pielietoj</t>
        </is>
      </c>
      <c r="C860" s="3" t="n">
        <v>2</v>
      </c>
      <c r="D860" s="3" t="inlineStr">
        <is>
          <t>Resource Junior vanilla 200ml</t>
        </is>
      </c>
      <c r="E860" s="4" t="inlineStr">
        <is>
          <t>PARTIALLY_COMPLIANT</t>
        </is>
      </c>
      <c r="F860" s="3" t="n">
        <v>0.75</v>
      </c>
      <c r="G860" s="3" t="n">
        <v>3</v>
      </c>
      <c r="H860" s="3" t="n">
        <v>0</v>
      </c>
      <c r="I860" s="3" t="n">
        <v>1</v>
      </c>
      <c r="J860" s="3" t="inlineStr"/>
      <c r="K860" s="3" t="inlineStr">
        <is>
          <t>lactose_free</t>
        </is>
      </c>
      <c r="L860" s="3" t="inlineStr">
        <is>
          <t>UNKNOWN lactose_free: Cannot determine 'lactose_free' for this product</t>
        </is>
      </c>
    </row>
    <row r="861">
      <c r="A861" s="3" t="inlineStr">
        <is>
          <t>2.59</t>
        </is>
      </c>
      <c r="B861" s="3" t="inlineStr">
        <is>
          <t>Īpašiem medicīniskiem nolūkiem paredzēts dzeramais medicīniskais uzturs. Piemērots pacientiem, kuriem ir noteikts tauku ierobežojums uzturā. Pielietoj</t>
        </is>
      </c>
      <c r="C861" s="3" t="n">
        <v>3</v>
      </c>
      <c r="D861" s="3" t="inlineStr">
        <is>
          <t>Resource Junior strawberry 200ml</t>
        </is>
      </c>
      <c r="E861" s="4" t="inlineStr">
        <is>
          <t>PARTIALLY_COMPLIANT</t>
        </is>
      </c>
      <c r="F861" s="3" t="n">
        <v>0.75</v>
      </c>
      <c r="G861" s="3" t="n">
        <v>3</v>
      </c>
      <c r="H861" s="3" t="n">
        <v>0</v>
      </c>
      <c r="I861" s="3" t="n">
        <v>1</v>
      </c>
      <c r="J861" s="3" t="inlineStr"/>
      <c r="K861" s="3" t="inlineStr">
        <is>
          <t>lactose_free</t>
        </is>
      </c>
      <c r="L861" s="3" t="inlineStr">
        <is>
          <t>UNKNOWN lactose_free: Cannot determine 'lactose_free' for this product</t>
        </is>
      </c>
    </row>
    <row r="862">
      <c r="A862" s="3" t="inlineStr">
        <is>
          <t>2.59</t>
        </is>
      </c>
      <c r="B862" s="3" t="inlineStr">
        <is>
          <t>Īpašiem medicīniskiem nolūkiem paredzēts dzeramais medicīniskais uzturs. Piemērots pacientiem, kuriem ir noteikts tauku ierobežojums uzturā. Pielietoj</t>
        </is>
      </c>
      <c r="C862" s="3" t="n">
        <v>4</v>
      </c>
      <c r="D862" s="3" t="inlineStr">
        <is>
          <t>Resource Junior powder 400g</t>
        </is>
      </c>
      <c r="E862" s="7" t="inlineStr">
        <is>
          <t>UNKNOWN</t>
        </is>
      </c>
      <c r="F862" s="3" t="n">
        <v>0.25</v>
      </c>
      <c r="G862" s="3" t="n">
        <v>1</v>
      </c>
      <c r="H862" s="3" t="n">
        <v>0</v>
      </c>
      <c r="I862" s="3" t="n">
        <v>3</v>
      </c>
      <c r="J862" s="3" t="inlineStr"/>
      <c r="K862" s="3" t="inlineStr">
        <is>
          <t>energy; volume; lactose_free</t>
        </is>
      </c>
      <c r="L862" s="3" t="inlineStr">
        <is>
          <t>UNKNOWN energy: Incompatible units for 'energy': product is kcal/100g, requirement is kcal/100ml; UNKNOWN volume: Not comparable: product in g, requirement in ml; UNKNOWN lactose_free: Cannot determine 'lactose_free' for this product</t>
        </is>
      </c>
    </row>
    <row r="863">
      <c r="A863" s="3" t="inlineStr">
        <is>
          <t>2.59</t>
        </is>
      </c>
      <c r="B863" s="3" t="inlineStr">
        <is>
          <t>Īpašiem medicīniskiem nolūkiem paredzēts dzeramais medicīniskais uzturs. Piemērots pacientiem, kuriem ir noteikts tauku ierobežojums uzturā. Pielietoj</t>
        </is>
      </c>
      <c r="C863" s="3" t="n">
        <v>5</v>
      </c>
      <c r="D863" s="3" t="inlineStr">
        <is>
          <t>Resource Glutamin 20x5g</t>
        </is>
      </c>
      <c r="E863" s="7" t="inlineStr">
        <is>
          <t>UNKNOWN</t>
        </is>
      </c>
      <c r="F863" s="3" t="n">
        <v>0.25</v>
      </c>
      <c r="G863" s="3" t="n">
        <v>1</v>
      </c>
      <c r="H863" s="3" t="n">
        <v>0</v>
      </c>
      <c r="I863" s="3" t="n">
        <v>3</v>
      </c>
      <c r="J863" s="3" t="inlineStr"/>
      <c r="K863" s="3" t="inlineStr">
        <is>
          <t>energy; volume; lactose_free</t>
        </is>
      </c>
      <c r="L863" s="3" t="inlineStr">
        <is>
          <t>UNKNOWN energy: Incompatible units for 'energy': product is kcal/100g, requirement is kcal/100ml; UNKNOWN volume: Not comparable: product in g, requirement in ml; UNKNOWN lactose_free: Cannot determine 'lactose_free' for this product</t>
        </is>
      </c>
    </row>
    <row r="864">
      <c r="A864" s="3" t="inlineStr">
        <is>
          <t>2.60</t>
        </is>
      </c>
      <c r="B864" s="3" t="inlineStr">
        <is>
          <t>Īpašiem medicīniskiem nolūkiem paredzēts dzeramais medicīniskais uzturs. Piemērots pacientiem, kuriem ir noteikts tauku ierobežojums uzturā. Pielietoj</t>
        </is>
      </c>
      <c r="C864" s="3" t="n">
        <v>1</v>
      </c>
      <c r="D864" s="3" t="inlineStr">
        <is>
          <t>Resource Junior chocolate 200ml</t>
        </is>
      </c>
      <c r="E864" s="4" t="inlineStr">
        <is>
          <t>PARTIALLY_COMPLIANT</t>
        </is>
      </c>
      <c r="F864" s="3" t="n">
        <v>0.75</v>
      </c>
      <c r="G864" s="3" t="n">
        <v>3</v>
      </c>
      <c r="H864" s="3" t="n">
        <v>0</v>
      </c>
      <c r="I864" s="3" t="n">
        <v>1</v>
      </c>
      <c r="J864" s="3" t="inlineStr"/>
      <c r="K864" s="3" t="inlineStr">
        <is>
          <t>lactose_free</t>
        </is>
      </c>
      <c r="L864" s="3" t="inlineStr">
        <is>
          <t>UNKNOWN lactose_free: Cannot determine 'lactose_free' for this product</t>
        </is>
      </c>
    </row>
    <row r="865">
      <c r="A865" s="3" t="inlineStr">
        <is>
          <t>2.60</t>
        </is>
      </c>
      <c r="B865" s="3" t="inlineStr">
        <is>
          <t>Īpašiem medicīniskiem nolūkiem paredzēts dzeramais medicīniskais uzturs. Piemērots pacientiem, kuriem ir noteikts tauku ierobežojums uzturā. Pielietoj</t>
        </is>
      </c>
      <c r="C865" s="3" t="n">
        <v>2</v>
      </c>
      <c r="D865" s="3" t="inlineStr">
        <is>
          <t>Resource Junior vanilla 200ml</t>
        </is>
      </c>
      <c r="E865" s="4" t="inlineStr">
        <is>
          <t>PARTIALLY_COMPLIANT</t>
        </is>
      </c>
      <c r="F865" s="3" t="n">
        <v>0.75</v>
      </c>
      <c r="G865" s="3" t="n">
        <v>3</v>
      </c>
      <c r="H865" s="3" t="n">
        <v>0</v>
      </c>
      <c r="I865" s="3" t="n">
        <v>1</v>
      </c>
      <c r="J865" s="3" t="inlineStr"/>
      <c r="K865" s="3" t="inlineStr">
        <is>
          <t>lactose_free</t>
        </is>
      </c>
      <c r="L865" s="3" t="inlineStr">
        <is>
          <t>UNKNOWN lactose_free: Cannot determine 'lactose_free' for this product</t>
        </is>
      </c>
    </row>
    <row r="866">
      <c r="A866" s="3" t="inlineStr">
        <is>
          <t>2.60</t>
        </is>
      </c>
      <c r="B866" s="3" t="inlineStr">
        <is>
          <t>Īpašiem medicīniskiem nolūkiem paredzēts dzeramais medicīniskais uzturs. Piemērots pacientiem, kuriem ir noteikts tauku ierobežojums uzturā. Pielietoj</t>
        </is>
      </c>
      <c r="C866" s="3" t="n">
        <v>3</v>
      </c>
      <c r="D866" s="3" t="inlineStr">
        <is>
          <t>Resource Junior strawberry 200ml</t>
        </is>
      </c>
      <c r="E866" s="4" t="inlineStr">
        <is>
          <t>PARTIALLY_COMPLIANT</t>
        </is>
      </c>
      <c r="F866" s="3" t="n">
        <v>0.75</v>
      </c>
      <c r="G866" s="3" t="n">
        <v>3</v>
      </c>
      <c r="H866" s="3" t="n">
        <v>0</v>
      </c>
      <c r="I866" s="3" t="n">
        <v>1</v>
      </c>
      <c r="J866" s="3" t="inlineStr"/>
      <c r="K866" s="3" t="inlineStr">
        <is>
          <t>lactose_free</t>
        </is>
      </c>
      <c r="L866" s="3" t="inlineStr">
        <is>
          <t>UNKNOWN lactose_free: Cannot determine 'lactose_free' for this product</t>
        </is>
      </c>
    </row>
    <row r="867">
      <c r="A867" s="3" t="inlineStr">
        <is>
          <t>2.60</t>
        </is>
      </c>
      <c r="B867" s="3" t="inlineStr">
        <is>
          <t>Īpašiem medicīniskiem nolūkiem paredzēts dzeramais medicīniskais uzturs. Piemērots pacientiem, kuriem ir noteikts tauku ierobežojums uzturā. Pielietoj</t>
        </is>
      </c>
      <c r="C867" s="3" t="n">
        <v>4</v>
      </c>
      <c r="D867" s="3" t="inlineStr">
        <is>
          <t>Resource Junior powder 400g</t>
        </is>
      </c>
      <c r="E867" s="7" t="inlineStr">
        <is>
          <t>UNKNOWN</t>
        </is>
      </c>
      <c r="F867" s="3" t="n">
        <v>0.25</v>
      </c>
      <c r="G867" s="3" t="n">
        <v>1</v>
      </c>
      <c r="H867" s="3" t="n">
        <v>0</v>
      </c>
      <c r="I867" s="3" t="n">
        <v>3</v>
      </c>
      <c r="J867" s="3" t="inlineStr"/>
      <c r="K867" s="3" t="inlineStr">
        <is>
          <t>energy; volume; lactose_free</t>
        </is>
      </c>
      <c r="L867" s="3" t="inlineStr">
        <is>
          <t>UNKNOWN energy: Incompatible units for 'energy': product is kcal/100g, requirement is kcal/100ml; UNKNOWN volume: Not comparable: product in g, requirement in ml; UNKNOWN lactose_free: Cannot determine 'lactose_free' for this product</t>
        </is>
      </c>
    </row>
    <row r="868">
      <c r="A868" s="3" t="inlineStr">
        <is>
          <t>2.60</t>
        </is>
      </c>
      <c r="B868" s="3" t="inlineStr">
        <is>
          <t>Īpašiem medicīniskiem nolūkiem paredzēts dzeramais medicīniskais uzturs. Piemērots pacientiem, kuriem ir noteikts tauku ierobežojums uzturā. Pielietoj</t>
        </is>
      </c>
      <c r="C868" s="3" t="n">
        <v>5</v>
      </c>
      <c r="D868" s="3" t="inlineStr">
        <is>
          <t>Resource Glutamin 20x5g</t>
        </is>
      </c>
      <c r="E868" s="7" t="inlineStr">
        <is>
          <t>UNKNOWN</t>
        </is>
      </c>
      <c r="F868" s="3" t="n">
        <v>0.25</v>
      </c>
      <c r="G868" s="3" t="n">
        <v>1</v>
      </c>
      <c r="H868" s="3" t="n">
        <v>0</v>
      </c>
      <c r="I868" s="3" t="n">
        <v>3</v>
      </c>
      <c r="J868" s="3" t="inlineStr"/>
      <c r="K868" s="3" t="inlineStr">
        <is>
          <t>energy; volume; lactose_free</t>
        </is>
      </c>
      <c r="L868" s="3" t="inlineStr">
        <is>
          <t>UNKNOWN energy: Incompatible units for 'energy': product is kcal/100g, requirement is kcal/100ml; UNKNOWN volume: Not comparable: product in g, requirement in ml; UNKNOWN lactose_free: Cannot determine 'lactose_free' for this product</t>
        </is>
      </c>
    </row>
    <row r="869">
      <c r="A869" s="3" t="inlineStr">
        <is>
          <t>2.61</t>
        </is>
      </c>
      <c r="B869" s="3" t="inlineStr">
        <is>
          <t>Īpašiem medicīniskiem nolūkiem paredzēts dzeramais medicīniskais uzturs pacientiem ar nieru mazspēju un predialīze. Pielietojams kā diētas papildināju</t>
        </is>
      </c>
      <c r="C869" s="3" t="n">
        <v>1</v>
      </c>
      <c r="D869" s="3" t="inlineStr">
        <is>
          <t>Resource Junior powder 400g</t>
        </is>
      </c>
      <c r="E869" s="7" t="inlineStr">
        <is>
          <t>UNKNOWN</t>
        </is>
      </c>
      <c r="F869" s="3" t="n">
        <v>0.25</v>
      </c>
      <c r="G869" s="3" t="n">
        <v>1</v>
      </c>
      <c r="H869" s="3" t="n">
        <v>0</v>
      </c>
      <c r="I869" s="3" t="n">
        <v>3</v>
      </c>
      <c r="J869" s="3" t="inlineStr"/>
      <c r="K869" s="3" t="inlineStr">
        <is>
          <t>energy; protein; volume</t>
        </is>
      </c>
      <c r="L869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70">
      <c r="A870" s="3" t="inlineStr">
        <is>
          <t>2.61</t>
        </is>
      </c>
      <c r="B870" s="3" t="inlineStr">
        <is>
          <t>Īpašiem medicīniskiem nolūkiem paredzēts dzeramais medicīniskais uzturs pacientiem ar nieru mazspēju un predialīze. Pielietojams kā diētas papildināju</t>
        </is>
      </c>
      <c r="C870" s="3" t="n">
        <v>2</v>
      </c>
      <c r="D870" s="3" t="inlineStr">
        <is>
          <t>Resource Instant Protein powder 400g</t>
        </is>
      </c>
      <c r="E870" s="7" t="inlineStr">
        <is>
          <t>UNKNOWN</t>
        </is>
      </c>
      <c r="F870" s="3" t="n">
        <v>0.25</v>
      </c>
      <c r="G870" s="3" t="n">
        <v>1</v>
      </c>
      <c r="H870" s="3" t="n">
        <v>0</v>
      </c>
      <c r="I870" s="3" t="n">
        <v>3</v>
      </c>
      <c r="J870" s="3" t="inlineStr"/>
      <c r="K870" s="3" t="inlineStr">
        <is>
          <t>energy; protein; volume</t>
        </is>
      </c>
      <c r="L870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71">
      <c r="A871" s="3" t="inlineStr">
        <is>
          <t>2.61</t>
        </is>
      </c>
      <c r="B871" s="3" t="inlineStr">
        <is>
          <t>Īpašiem medicīniskiem nolūkiem paredzēts dzeramais medicīniskais uzturs pacientiem ar nieru mazspēju un predialīze. Pielietojams kā diētas papildināju</t>
        </is>
      </c>
      <c r="C871" s="3" t="n">
        <v>3</v>
      </c>
      <c r="D871" s="3" t="inlineStr">
        <is>
          <t>Resource Glutamin 20x5g</t>
        </is>
      </c>
      <c r="E871" s="7" t="inlineStr">
        <is>
          <t>UNKNOWN</t>
        </is>
      </c>
      <c r="F871" s="3" t="n">
        <v>0.25</v>
      </c>
      <c r="G871" s="3" t="n">
        <v>1</v>
      </c>
      <c r="H871" s="3" t="n">
        <v>0</v>
      </c>
      <c r="I871" s="3" t="n">
        <v>3</v>
      </c>
      <c r="J871" s="3" t="inlineStr"/>
      <c r="K871" s="3" t="inlineStr">
        <is>
          <t>energy; protein; volume</t>
        </is>
      </c>
      <c r="L871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72">
      <c r="A872" s="3" t="inlineStr">
        <is>
          <t>2.61</t>
        </is>
      </c>
      <c r="B872" s="3" t="inlineStr">
        <is>
          <t>Īpašiem medicīniskiem nolūkiem paredzēts dzeramais medicīniskais uzturs pacientiem ar nieru mazspēju un predialīze. Pielietojams kā diētas papildināju</t>
        </is>
      </c>
      <c r="C872" s="3" t="n">
        <v>4</v>
      </c>
      <c r="D872" s="3" t="inlineStr">
        <is>
          <t>Modulen IBD powder 400g</t>
        </is>
      </c>
      <c r="E872" s="7" t="inlineStr">
        <is>
          <t>UNKNOWN</t>
        </is>
      </c>
      <c r="F872" s="3" t="n">
        <v>0.25</v>
      </c>
      <c r="G872" s="3" t="n">
        <v>1</v>
      </c>
      <c r="H872" s="3" t="n">
        <v>0</v>
      </c>
      <c r="I872" s="3" t="n">
        <v>3</v>
      </c>
      <c r="J872" s="3" t="inlineStr"/>
      <c r="K872" s="3" t="inlineStr">
        <is>
          <t>energy; protein; volume</t>
        </is>
      </c>
      <c r="L872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73">
      <c r="A873" s="3" t="inlineStr">
        <is>
          <t>2.61</t>
        </is>
      </c>
      <c r="B873" s="3" t="inlineStr">
        <is>
          <t>Īpašiem medicīniskiem nolūkiem paredzēts dzeramais medicīniskais uzturs pacientiem ar nieru mazspēju un predialīze. Pielietojams kā diētas papildināju</t>
        </is>
      </c>
      <c r="C873" s="3" t="n">
        <v>5</v>
      </c>
      <c r="D873" s="3" t="inlineStr">
        <is>
          <t>Isosource Standard 500 ml</t>
        </is>
      </c>
      <c r="E873" s="5" t="inlineStr">
        <is>
          <t>NON_COMPLIANT</t>
        </is>
      </c>
      <c r="F873" s="3" t="n">
        <v>0.5</v>
      </c>
      <c r="G873" s="3" t="n">
        <v>2</v>
      </c>
      <c r="H873" s="3" t="n">
        <v>2</v>
      </c>
      <c r="I873" s="3" t="n">
        <v>0</v>
      </c>
      <c r="J873" s="3" t="inlineStr">
        <is>
          <t>energy: 103.0 kcal/100ml vs 190.0-200.0 kcal/100ml; volume: 500.0 ml vs = 125.0 ml</t>
        </is>
      </c>
      <c r="K873" s="3" t="inlineStr"/>
      <c r="L873" s="3" t="inlineStr">
        <is>
          <t>FAIL energy: 103.0 outside range 190.0-200.0; FAIL volume: 500.0 ml != 125.0 ml</t>
        </is>
      </c>
    </row>
    <row r="874">
      <c r="A874" s="3" t="inlineStr">
        <is>
          <t>2.62</t>
        </is>
      </c>
      <c r="B874" s="3" t="inlineStr">
        <is>
          <t>Īpašiem medicīniskiem nolūkiem paredzēts dzeramais medicīniskais uzturs pacientiem ar nieru mazspēju un dialīzi. Pielietojams kā diētas papildinājums,</t>
        </is>
      </c>
      <c r="C874" s="3" t="n">
        <v>1</v>
      </c>
      <c r="D874" s="3" t="inlineStr">
        <is>
          <t>Resource Junior powder 400g</t>
        </is>
      </c>
      <c r="E874" s="7" t="inlineStr">
        <is>
          <t>UNKNOWN</t>
        </is>
      </c>
      <c r="F874" s="3" t="n">
        <v>0.25</v>
      </c>
      <c r="G874" s="3" t="n">
        <v>1</v>
      </c>
      <c r="H874" s="3" t="n">
        <v>0</v>
      </c>
      <c r="I874" s="3" t="n">
        <v>3</v>
      </c>
      <c r="J874" s="3" t="inlineStr"/>
      <c r="K874" s="3" t="inlineStr">
        <is>
          <t>energy; protein; volume</t>
        </is>
      </c>
      <c r="L874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75">
      <c r="A875" s="3" t="inlineStr">
        <is>
          <t>2.62</t>
        </is>
      </c>
      <c r="B875" s="3" t="inlineStr">
        <is>
          <t>Īpašiem medicīniskiem nolūkiem paredzēts dzeramais medicīniskais uzturs pacientiem ar nieru mazspēju un dialīzi. Pielietojams kā diētas papildinājums,</t>
        </is>
      </c>
      <c r="C875" s="3" t="n">
        <v>2</v>
      </c>
      <c r="D875" s="3" t="inlineStr">
        <is>
          <t>Resource Instant Protein powder 400g</t>
        </is>
      </c>
      <c r="E875" s="7" t="inlineStr">
        <is>
          <t>UNKNOWN</t>
        </is>
      </c>
      <c r="F875" s="3" t="n">
        <v>0.25</v>
      </c>
      <c r="G875" s="3" t="n">
        <v>1</v>
      </c>
      <c r="H875" s="3" t="n">
        <v>0</v>
      </c>
      <c r="I875" s="3" t="n">
        <v>3</v>
      </c>
      <c r="J875" s="3" t="inlineStr"/>
      <c r="K875" s="3" t="inlineStr">
        <is>
          <t>energy; protein; volume</t>
        </is>
      </c>
      <c r="L875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76">
      <c r="A876" s="3" t="inlineStr">
        <is>
          <t>2.62</t>
        </is>
      </c>
      <c r="B876" s="3" t="inlineStr">
        <is>
          <t>Īpašiem medicīniskiem nolūkiem paredzēts dzeramais medicīniskais uzturs pacientiem ar nieru mazspēju un dialīzi. Pielietojams kā diētas papildinājums,</t>
        </is>
      </c>
      <c r="C876" s="3" t="n">
        <v>3</v>
      </c>
      <c r="D876" s="3" t="inlineStr">
        <is>
          <t>Resource Glutamin 20x5g</t>
        </is>
      </c>
      <c r="E876" s="7" t="inlineStr">
        <is>
          <t>UNKNOWN</t>
        </is>
      </c>
      <c r="F876" s="3" t="n">
        <v>0.25</v>
      </c>
      <c r="G876" s="3" t="n">
        <v>1</v>
      </c>
      <c r="H876" s="3" t="n">
        <v>0</v>
      </c>
      <c r="I876" s="3" t="n">
        <v>3</v>
      </c>
      <c r="J876" s="3" t="inlineStr"/>
      <c r="K876" s="3" t="inlineStr">
        <is>
          <t>energy; protein; volume</t>
        </is>
      </c>
      <c r="L876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77">
      <c r="A877" s="3" t="inlineStr">
        <is>
          <t>2.62</t>
        </is>
      </c>
      <c r="B877" s="3" t="inlineStr">
        <is>
          <t>Īpašiem medicīniskiem nolūkiem paredzēts dzeramais medicīniskais uzturs pacientiem ar nieru mazspēju un dialīzi. Pielietojams kā diētas papildinājums,</t>
        </is>
      </c>
      <c r="C877" s="3" t="n">
        <v>4</v>
      </c>
      <c r="D877" s="3" t="inlineStr">
        <is>
          <t>Modulen IBD powder 400g</t>
        </is>
      </c>
      <c r="E877" s="7" t="inlineStr">
        <is>
          <t>UNKNOWN</t>
        </is>
      </c>
      <c r="F877" s="3" t="n">
        <v>0.25</v>
      </c>
      <c r="G877" s="3" t="n">
        <v>1</v>
      </c>
      <c r="H877" s="3" t="n">
        <v>0</v>
      </c>
      <c r="I877" s="3" t="n">
        <v>3</v>
      </c>
      <c r="J877" s="3" t="inlineStr"/>
      <c r="K877" s="3" t="inlineStr">
        <is>
          <t>energy; protein; volume</t>
        </is>
      </c>
      <c r="L877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78">
      <c r="A878" s="3" t="inlineStr">
        <is>
          <t>2.62</t>
        </is>
      </c>
      <c r="B878" s="3" t="inlineStr">
        <is>
          <t>Īpašiem medicīniskiem nolūkiem paredzēts dzeramais medicīniskais uzturs pacientiem ar nieru mazspēju un dialīzi. Pielietojams kā diētas papildinājums,</t>
        </is>
      </c>
      <c r="C878" s="3" t="n">
        <v>5</v>
      </c>
      <c r="D878" s="3" t="inlineStr">
        <is>
          <t>Isosource 2.0 Protein Fibre 500 ml</t>
        </is>
      </c>
      <c r="E878" s="5" t="inlineStr">
        <is>
          <t>NON_COMPLIANT</t>
        </is>
      </c>
      <c r="F878" s="3" t="n">
        <v>0.5</v>
      </c>
      <c r="G878" s="3" t="n">
        <v>2</v>
      </c>
      <c r="H878" s="3" t="n">
        <v>2</v>
      </c>
      <c r="I878" s="3" t="n">
        <v>0</v>
      </c>
      <c r="J878" s="3" t="inlineStr">
        <is>
          <t>protein: 10.0 g/100ml vs = 7.5 g/100ml; volume: 500.0 ml vs = 125.0 ml</t>
        </is>
      </c>
      <c r="K878" s="3" t="inlineStr"/>
      <c r="L878" s="3" t="inlineStr">
        <is>
          <t>FAIL protein: 10.0 does not satisfy = 7.5; FAIL volume: 500.0 ml != 125.0 ml</t>
        </is>
      </c>
    </row>
    <row r="879">
      <c r="A879" s="3" t="inlineStr">
        <is>
          <t>2.63</t>
        </is>
      </c>
      <c r="B879" s="3" t="inlineStr">
        <is>
          <t xml:space="preserve">Īpašiem medicīniskiem nolūkiem paredzēts dzeramais medicīniskais uzturs ar paaugstinātu šķiedrvielu saturu (3,6 g/100 ml). Pielietojams gan kā diētas </t>
        </is>
      </c>
      <c r="C879" s="3" t="n">
        <v>1</v>
      </c>
      <c r="D879" s="3" t="inlineStr">
        <is>
          <t>Resource Junior powder 400g</t>
        </is>
      </c>
      <c r="E879" s="7" t="inlineStr">
        <is>
          <t>UNKNOWN</t>
        </is>
      </c>
      <c r="F879" s="3" t="n">
        <v>0.25</v>
      </c>
      <c r="G879" s="3" t="n">
        <v>1</v>
      </c>
      <c r="H879" s="3" t="n">
        <v>0</v>
      </c>
      <c r="I879" s="3" t="n">
        <v>3</v>
      </c>
      <c r="J879" s="3" t="inlineStr"/>
      <c r="K879" s="3" t="inlineStr">
        <is>
          <t>energy; protein; volume</t>
        </is>
      </c>
      <c r="L879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80">
      <c r="A880" s="3" t="inlineStr">
        <is>
          <t>2.63</t>
        </is>
      </c>
      <c r="B880" s="3" t="inlineStr">
        <is>
          <t xml:space="preserve">Īpašiem medicīniskiem nolūkiem paredzēts dzeramais medicīniskais uzturs ar paaugstinātu šķiedrvielu saturu (3,6 g/100 ml). Pielietojams gan kā diētas </t>
        </is>
      </c>
      <c r="C880" s="3" t="n">
        <v>2</v>
      </c>
      <c r="D880" s="3" t="inlineStr">
        <is>
          <t>Resource Instant Protein powder 400g</t>
        </is>
      </c>
      <c r="E880" s="7" t="inlineStr">
        <is>
          <t>UNKNOWN</t>
        </is>
      </c>
      <c r="F880" s="3" t="n">
        <v>0.25</v>
      </c>
      <c r="G880" s="3" t="n">
        <v>1</v>
      </c>
      <c r="H880" s="3" t="n">
        <v>0</v>
      </c>
      <c r="I880" s="3" t="n">
        <v>3</v>
      </c>
      <c r="J880" s="3" t="inlineStr"/>
      <c r="K880" s="3" t="inlineStr">
        <is>
          <t>energy; protein; volume</t>
        </is>
      </c>
      <c r="L880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81">
      <c r="A881" s="3" t="inlineStr">
        <is>
          <t>2.63</t>
        </is>
      </c>
      <c r="B881" s="3" t="inlineStr">
        <is>
          <t xml:space="preserve">Īpašiem medicīniskiem nolūkiem paredzēts dzeramais medicīniskais uzturs ar paaugstinātu šķiedrvielu saturu (3,6 g/100 ml). Pielietojams gan kā diētas </t>
        </is>
      </c>
      <c r="C881" s="3" t="n">
        <v>3</v>
      </c>
      <c r="D881" s="3" t="inlineStr">
        <is>
          <t>Resource Glutamin 20x5g</t>
        </is>
      </c>
      <c r="E881" s="7" t="inlineStr">
        <is>
          <t>UNKNOWN</t>
        </is>
      </c>
      <c r="F881" s="3" t="n">
        <v>0.25</v>
      </c>
      <c r="G881" s="3" t="n">
        <v>1</v>
      </c>
      <c r="H881" s="3" t="n">
        <v>0</v>
      </c>
      <c r="I881" s="3" t="n">
        <v>3</v>
      </c>
      <c r="J881" s="3" t="inlineStr"/>
      <c r="K881" s="3" t="inlineStr">
        <is>
          <t>energy; protein; volume</t>
        </is>
      </c>
      <c r="L881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82">
      <c r="A882" s="3" t="inlineStr">
        <is>
          <t>2.63</t>
        </is>
      </c>
      <c r="B882" s="3" t="inlineStr">
        <is>
          <t xml:space="preserve">Īpašiem medicīniskiem nolūkiem paredzēts dzeramais medicīniskais uzturs ar paaugstinātu šķiedrvielu saturu (3,6 g/100 ml). Pielietojams gan kā diētas </t>
        </is>
      </c>
      <c r="C882" s="3" t="n">
        <v>4</v>
      </c>
      <c r="D882" s="3" t="inlineStr">
        <is>
          <t>Modulen IBD powder 400g</t>
        </is>
      </c>
      <c r="E882" s="7" t="inlineStr">
        <is>
          <t>UNKNOWN</t>
        </is>
      </c>
      <c r="F882" s="3" t="n">
        <v>0.25</v>
      </c>
      <c r="G882" s="3" t="n">
        <v>1</v>
      </c>
      <c r="H882" s="3" t="n">
        <v>0</v>
      </c>
      <c r="I882" s="3" t="n">
        <v>3</v>
      </c>
      <c r="J882" s="3" t="inlineStr"/>
      <c r="K882" s="3" t="inlineStr">
        <is>
          <t>energy; protein; volume</t>
        </is>
      </c>
      <c r="L882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83">
      <c r="A883" s="3" t="inlineStr">
        <is>
          <t>2.63</t>
        </is>
      </c>
      <c r="B883" s="3" t="inlineStr">
        <is>
          <t xml:space="preserve">Īpašiem medicīniskiem nolūkiem paredzēts dzeramais medicīniskais uzturs ar paaugstinātu šķiedrvielu saturu (3,6 g/100 ml). Pielietojams gan kā diētas </t>
        </is>
      </c>
      <c r="C883" s="3" t="n">
        <v>5</v>
      </c>
      <c r="D883" s="3" t="inlineStr">
        <is>
          <t>Isosource 2.0 Protein Fibre 500 ml</t>
        </is>
      </c>
      <c r="E883" s="5" t="inlineStr">
        <is>
          <t>NON_COMPLIANT</t>
        </is>
      </c>
      <c r="F883" s="3" t="n">
        <v>0.5</v>
      </c>
      <c r="G883" s="3" t="n">
        <v>2</v>
      </c>
      <c r="H883" s="3" t="n">
        <v>2</v>
      </c>
      <c r="I883" s="3" t="n">
        <v>0</v>
      </c>
      <c r="J883" s="3" t="inlineStr">
        <is>
          <t>energy: 200.0 kcal/100ml vs = 240.0 kcal/100ml; volume: 500.0 ml vs = 125.0 ml</t>
        </is>
      </c>
      <c r="K883" s="3" t="inlineStr"/>
      <c r="L883" s="3" t="inlineStr">
        <is>
          <t>FAIL energy: 200.0 does not satisfy = 240.0; FAIL volume: 500.0 ml != 125.0 ml</t>
        </is>
      </c>
    </row>
    <row r="884">
      <c r="A884" s="3" t="inlineStr">
        <is>
          <t>2.64</t>
        </is>
      </c>
      <c r="B884" s="3" t="inlineStr">
        <is>
          <t xml:space="preserve">Īpašiem medicīniskiem nolūkiem paredzēts dzeramais medicīniskais uzturs ar paaugstinātu šķiedrvielu saturu (3,6 g/100 ml). Pielietojams gan kā diētas </t>
        </is>
      </c>
      <c r="C884" s="3" t="n">
        <v>1</v>
      </c>
      <c r="D884" s="3" t="inlineStr">
        <is>
          <t>Resource Junior powder 400g</t>
        </is>
      </c>
      <c r="E884" s="7" t="inlineStr">
        <is>
          <t>UNKNOWN</t>
        </is>
      </c>
      <c r="F884" s="3" t="n">
        <v>0.25</v>
      </c>
      <c r="G884" s="3" t="n">
        <v>1</v>
      </c>
      <c r="H884" s="3" t="n">
        <v>0</v>
      </c>
      <c r="I884" s="3" t="n">
        <v>3</v>
      </c>
      <c r="J884" s="3" t="inlineStr"/>
      <c r="K884" s="3" t="inlineStr">
        <is>
          <t>energy; protein; volume</t>
        </is>
      </c>
      <c r="L884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85">
      <c r="A885" s="3" t="inlineStr">
        <is>
          <t>2.64</t>
        </is>
      </c>
      <c r="B885" s="3" t="inlineStr">
        <is>
          <t xml:space="preserve">Īpašiem medicīniskiem nolūkiem paredzēts dzeramais medicīniskais uzturs ar paaugstinātu šķiedrvielu saturu (3,6 g/100 ml). Pielietojams gan kā diētas </t>
        </is>
      </c>
      <c r="C885" s="3" t="n">
        <v>2</v>
      </c>
      <c r="D885" s="3" t="inlineStr">
        <is>
          <t>Resource Instant Protein powder 400g</t>
        </is>
      </c>
      <c r="E885" s="7" t="inlineStr">
        <is>
          <t>UNKNOWN</t>
        </is>
      </c>
      <c r="F885" s="3" t="n">
        <v>0.25</v>
      </c>
      <c r="G885" s="3" t="n">
        <v>1</v>
      </c>
      <c r="H885" s="3" t="n">
        <v>0</v>
      </c>
      <c r="I885" s="3" t="n">
        <v>3</v>
      </c>
      <c r="J885" s="3" t="inlineStr"/>
      <c r="K885" s="3" t="inlineStr">
        <is>
          <t>energy; protein; volume</t>
        </is>
      </c>
      <c r="L885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86">
      <c r="A886" s="3" t="inlineStr">
        <is>
          <t>2.64</t>
        </is>
      </c>
      <c r="B886" s="3" t="inlineStr">
        <is>
          <t xml:space="preserve">Īpašiem medicīniskiem nolūkiem paredzēts dzeramais medicīniskais uzturs ar paaugstinātu šķiedrvielu saturu (3,6 g/100 ml). Pielietojams gan kā diētas </t>
        </is>
      </c>
      <c r="C886" s="3" t="n">
        <v>3</v>
      </c>
      <c r="D886" s="3" t="inlineStr">
        <is>
          <t>Resource Glutamin 20x5g</t>
        </is>
      </c>
      <c r="E886" s="7" t="inlineStr">
        <is>
          <t>UNKNOWN</t>
        </is>
      </c>
      <c r="F886" s="3" t="n">
        <v>0.25</v>
      </c>
      <c r="G886" s="3" t="n">
        <v>1</v>
      </c>
      <c r="H886" s="3" t="n">
        <v>0</v>
      </c>
      <c r="I886" s="3" t="n">
        <v>3</v>
      </c>
      <c r="J886" s="3" t="inlineStr"/>
      <c r="K886" s="3" t="inlineStr">
        <is>
          <t>energy; protein; volume</t>
        </is>
      </c>
      <c r="L886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87">
      <c r="A887" s="3" t="inlineStr">
        <is>
          <t>2.64</t>
        </is>
      </c>
      <c r="B887" s="3" t="inlineStr">
        <is>
          <t xml:space="preserve">Īpašiem medicīniskiem nolūkiem paredzēts dzeramais medicīniskais uzturs ar paaugstinātu šķiedrvielu saturu (3,6 g/100 ml). Pielietojams gan kā diētas </t>
        </is>
      </c>
      <c r="C887" s="3" t="n">
        <v>4</v>
      </c>
      <c r="D887" s="3" t="inlineStr">
        <is>
          <t>Modulen IBD powder 400g</t>
        </is>
      </c>
      <c r="E887" s="7" t="inlineStr">
        <is>
          <t>UNKNOWN</t>
        </is>
      </c>
      <c r="F887" s="3" t="n">
        <v>0.25</v>
      </c>
      <c r="G887" s="3" t="n">
        <v>1</v>
      </c>
      <c r="H887" s="3" t="n">
        <v>0</v>
      </c>
      <c r="I887" s="3" t="n">
        <v>3</v>
      </c>
      <c r="J887" s="3" t="inlineStr"/>
      <c r="K887" s="3" t="inlineStr">
        <is>
          <t>energy; protein; volume</t>
        </is>
      </c>
      <c r="L887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</t>
        </is>
      </c>
    </row>
    <row r="888">
      <c r="A888" s="3" t="inlineStr">
        <is>
          <t>2.64</t>
        </is>
      </c>
      <c r="B888" s="3" t="inlineStr">
        <is>
          <t xml:space="preserve">Īpašiem medicīniskiem nolūkiem paredzēts dzeramais medicīniskais uzturs ar paaugstinātu šķiedrvielu saturu (3,6 g/100 ml). Pielietojams gan kā diētas </t>
        </is>
      </c>
      <c r="C888" s="3" t="n">
        <v>5</v>
      </c>
      <c r="D888" s="3" t="inlineStr">
        <is>
          <t>Isosource 2.0 Protein Fibre 500 ml</t>
        </is>
      </c>
      <c r="E888" s="5" t="inlineStr">
        <is>
          <t>NON_COMPLIANT</t>
        </is>
      </c>
      <c r="F888" s="3" t="n">
        <v>0.5</v>
      </c>
      <c r="G888" s="3" t="n">
        <v>2</v>
      </c>
      <c r="H888" s="3" t="n">
        <v>2</v>
      </c>
      <c r="I888" s="3" t="n">
        <v>0</v>
      </c>
      <c r="J888" s="3" t="inlineStr">
        <is>
          <t>energy: 200.0 kcal/100ml vs = 240.0 kcal/100ml; volume: 500.0 ml vs = 125.0 ml</t>
        </is>
      </c>
      <c r="K888" s="3" t="inlineStr"/>
      <c r="L888" s="3" t="inlineStr">
        <is>
          <t>FAIL energy: 200.0 does not satisfy = 240.0; FAIL volume: 500.0 ml != 125.0 ml</t>
        </is>
      </c>
    </row>
    <row r="889">
      <c r="A889" s="3" t="inlineStr">
        <is>
          <t>2.65</t>
        </is>
      </c>
      <c r="B889" s="3" t="inlineStr">
        <is>
          <t>Īpašiem medicīniskiem nolūkiem paredzēts dzeramais medicīniskais uzturs. Ar cukuru un saldinātājiem. Uztura režīms pirmsoperācijas posmā plānotas ķiru</t>
        </is>
      </c>
      <c r="C889" s="3" t="n">
        <v>1</v>
      </c>
      <c r="D889" s="3" t="inlineStr">
        <is>
          <t>Resource Junior powder 400g</t>
        </is>
      </c>
      <c r="E889" s="7" t="inlineStr">
        <is>
          <t>UNKNOWN</t>
        </is>
      </c>
      <c r="F889" s="3" t="n">
        <v>0.2</v>
      </c>
      <c r="G889" s="3" t="n">
        <v>1</v>
      </c>
      <c r="H889" s="3" t="n">
        <v>0</v>
      </c>
      <c r="I889" s="3" t="n">
        <v>4</v>
      </c>
      <c r="J889" s="3" t="inlineStr"/>
      <c r="K889" s="3" t="inlineStr">
        <is>
          <t>energy; volume; contains_fiber; lactose_free</t>
        </is>
      </c>
      <c r="L889" s="3" t="inlineStr">
        <is>
          <t>UNKNOWN energy: Incompatible units for 'energy': product is kcal/100g, requirement is kcal/100ml; UNKNOWN volume: Not comparable: product in g, requirement in ml; UNKNOWN contains_fiber: Cannot determine 'contains_fiber' for this product; UNKNOWN lactose_free: Cannot determine 'lactose_free' for this product</t>
        </is>
      </c>
    </row>
    <row r="890">
      <c r="A890" s="3" t="inlineStr">
        <is>
          <t>2.65</t>
        </is>
      </c>
      <c r="B890" s="3" t="inlineStr">
        <is>
          <t>Īpašiem medicīniskiem nolūkiem paredzēts dzeramais medicīniskais uzturs. Ar cukuru un saldinātājiem. Uztura režīms pirmsoperācijas posmā plānotas ķiru</t>
        </is>
      </c>
      <c r="C890" s="3" t="n">
        <v>2</v>
      </c>
      <c r="D890" s="3" t="inlineStr">
        <is>
          <t>Resource Glutamin 20x5g</t>
        </is>
      </c>
      <c r="E890" s="7" t="inlineStr">
        <is>
          <t>UNKNOWN</t>
        </is>
      </c>
      <c r="F890" s="3" t="n">
        <v>0.2</v>
      </c>
      <c r="G890" s="3" t="n">
        <v>1</v>
      </c>
      <c r="H890" s="3" t="n">
        <v>0</v>
      </c>
      <c r="I890" s="3" t="n">
        <v>4</v>
      </c>
      <c r="J890" s="3" t="inlineStr"/>
      <c r="K890" s="3" t="inlineStr">
        <is>
          <t>energy; volume; contains_fiber; lactose_free</t>
        </is>
      </c>
      <c r="L890" s="3" t="inlineStr">
        <is>
          <t>UNKNOWN energy: Incompatible units for 'energy': product is kcal/100g, requirement is kcal/100ml; UNKNOWN volume: Not comparable: product in g, requirement in ml; UNKNOWN contains_fiber: Cannot determine 'contains_fiber' for this product; UNKNOWN lactose_free: Cannot determine 'lactose_free' for this product</t>
        </is>
      </c>
    </row>
    <row r="891">
      <c r="A891" s="3" t="inlineStr">
        <is>
          <t>2.65</t>
        </is>
      </c>
      <c r="B891" s="3" t="inlineStr">
        <is>
          <t>Īpašiem medicīniskiem nolūkiem paredzēts dzeramais medicīniskais uzturs. Ar cukuru un saldinātājiem. Uztura režīms pirmsoperācijas posmā plānotas ķiru</t>
        </is>
      </c>
      <c r="C891" s="3" t="n">
        <v>3</v>
      </c>
      <c r="D891" s="3" t="inlineStr">
        <is>
          <t>Isosource Standard 500 ml</t>
        </is>
      </c>
      <c r="E891" s="5" t="inlineStr">
        <is>
          <t>NON_COMPLIANT</t>
        </is>
      </c>
      <c r="F891" s="3" t="n">
        <v>0.6</v>
      </c>
      <c r="G891" s="3" t="n">
        <v>3</v>
      </c>
      <c r="H891" s="3" t="n">
        <v>2</v>
      </c>
      <c r="I891" s="3" t="n">
        <v>0</v>
      </c>
      <c r="J891" s="3" t="inlineStr">
        <is>
          <t>energy: 103.0 kcal/100ml vs = 50.0 kcal/100ml; volume: 500.0 ml vs = 200.0 ml</t>
        </is>
      </c>
      <c r="K891" s="3" t="inlineStr"/>
      <c r="L891" s="3" t="inlineStr">
        <is>
          <t>FAIL energy: 103.0 does not satisfy = 50.0; FAIL volume: 500.0 ml != 200.0 ml</t>
        </is>
      </c>
    </row>
    <row r="892">
      <c r="A892" s="3" t="inlineStr">
        <is>
          <t>2.65</t>
        </is>
      </c>
      <c r="B892" s="3" t="inlineStr">
        <is>
          <t>Īpašiem medicīniskiem nolūkiem paredzēts dzeramais medicīniskais uzturs. Ar cukuru un saldinātājiem. Uztura režīms pirmsoperācijas posmā plānotas ķiru</t>
        </is>
      </c>
      <c r="C892" s="3" t="n">
        <v>4</v>
      </c>
      <c r="D892" s="3" t="inlineStr">
        <is>
          <t>Isosource Standard 1000 ml</t>
        </is>
      </c>
      <c r="E892" s="5" t="inlineStr">
        <is>
          <t>NON_COMPLIANT</t>
        </is>
      </c>
      <c r="F892" s="3" t="n">
        <v>0.6</v>
      </c>
      <c r="G892" s="3" t="n">
        <v>3</v>
      </c>
      <c r="H892" s="3" t="n">
        <v>2</v>
      </c>
      <c r="I892" s="3" t="n">
        <v>0</v>
      </c>
      <c r="J892" s="3" t="inlineStr">
        <is>
          <t>energy: 103.0 kcal/100ml vs = 50.0 kcal/100ml; volume: 1000.0 ml vs = 200.0 ml</t>
        </is>
      </c>
      <c r="K892" s="3" t="inlineStr"/>
      <c r="L892" s="3" t="inlineStr">
        <is>
          <t>FAIL energy: 103.0 does not satisfy = 50.0; FAIL volume: 1000.0 ml != 200.0 ml</t>
        </is>
      </c>
    </row>
    <row r="893">
      <c r="A893" s="3" t="inlineStr">
        <is>
          <t>2.65</t>
        </is>
      </c>
      <c r="B893" s="3" t="inlineStr">
        <is>
          <t>Īpašiem medicīniskiem nolūkiem paredzēts dzeramais medicīniskais uzturs. Ar cukuru un saldinātājiem. Uztura režīms pirmsoperācijas posmā plānotas ķiru</t>
        </is>
      </c>
      <c r="C893" s="3" t="n">
        <v>5</v>
      </c>
      <c r="D893" s="3" t="inlineStr">
        <is>
          <t>Isosource Energy 500 ml</t>
        </is>
      </c>
      <c r="E893" s="5" t="inlineStr">
        <is>
          <t>NON_COMPLIANT</t>
        </is>
      </c>
      <c r="F893" s="3" t="n">
        <v>0.6</v>
      </c>
      <c r="G893" s="3" t="n">
        <v>3</v>
      </c>
      <c r="H893" s="3" t="n">
        <v>2</v>
      </c>
      <c r="I893" s="3" t="n">
        <v>0</v>
      </c>
      <c r="J893" s="3" t="inlineStr">
        <is>
          <t>energy: 159.0 kcal/100ml vs = 50.0 kcal/100ml; volume: 500.0 ml vs = 200.0 ml</t>
        </is>
      </c>
      <c r="K893" s="3" t="inlineStr"/>
      <c r="L893" s="3" t="inlineStr">
        <is>
          <t>FAIL energy: 159.0 does not satisfy = 50.0; FAIL volume: 500.0 ml != 200.0 ml</t>
        </is>
      </c>
    </row>
    <row r="894">
      <c r="A894" s="3" t="inlineStr">
        <is>
          <t>2.66</t>
        </is>
      </c>
      <c r="B894" s="3" t="inlineStr">
        <is>
          <t>Īpašiem medicīniskiem nolūkiem paredzēta pārtika. Ar uzturvielām pilnībā nokomplektēts produkts ar augstu enerģētisko vērtību, satur šķiedrvielas. Uzt</t>
        </is>
      </c>
      <c r="C894" s="3" t="n">
        <v>1</v>
      </c>
      <c r="D894" s="3" t="inlineStr">
        <is>
          <t>Resource Diabet Plus vanilla 200ml</t>
        </is>
      </c>
      <c r="E894" s="4" t="inlineStr">
        <is>
          <t>PARTIALLY_COMPLIANT</t>
        </is>
      </c>
      <c r="F894" s="3" t="n">
        <v>0.833</v>
      </c>
      <c r="G894" s="3" t="n">
        <v>5</v>
      </c>
      <c r="H894" s="3" t="n">
        <v>0</v>
      </c>
      <c r="I894" s="3" t="n">
        <v>1</v>
      </c>
      <c r="J894" s="3" t="inlineStr"/>
      <c r="K894" s="3" t="inlineStr">
        <is>
          <t>nutritionally_complete</t>
        </is>
      </c>
      <c r="L894" s="3" t="inlineStr">
        <is>
          <t>UNKNOWN nutritionally_complete: Cannot determine 'nutritionally_complete' for this product</t>
        </is>
      </c>
    </row>
    <row r="895">
      <c r="A895" s="3" t="inlineStr">
        <is>
          <t>2.66</t>
        </is>
      </c>
      <c r="B895" s="3" t="inlineStr">
        <is>
          <t>Īpašiem medicīniskiem nolūkiem paredzēta pārtika. Ar uzturvielām pilnībā nokomplektēts produkts ar augstu enerģētisko vērtību, satur šķiedrvielas. Uzt</t>
        </is>
      </c>
      <c r="C895" s="3" t="n">
        <v>2</v>
      </c>
      <c r="D895" s="3" t="inlineStr">
        <is>
          <t>Resource Diabet Plus strawberry 200ml</t>
        </is>
      </c>
      <c r="E895" s="4" t="inlineStr">
        <is>
          <t>PARTIALLY_COMPLIANT</t>
        </is>
      </c>
      <c r="F895" s="3" t="n">
        <v>0.833</v>
      </c>
      <c r="G895" s="3" t="n">
        <v>5</v>
      </c>
      <c r="H895" s="3" t="n">
        <v>0</v>
      </c>
      <c r="I895" s="3" t="n">
        <v>1</v>
      </c>
      <c r="J895" s="3" t="inlineStr"/>
      <c r="K895" s="3" t="inlineStr">
        <is>
          <t>nutritionally_complete</t>
        </is>
      </c>
      <c r="L895" s="3" t="inlineStr">
        <is>
          <t>UNKNOWN nutritionally_complete: Cannot determine 'nutritionally_complete' for this product</t>
        </is>
      </c>
    </row>
    <row r="896">
      <c r="A896" s="3" t="inlineStr">
        <is>
          <t>2.66</t>
        </is>
      </c>
      <c r="B896" s="3" t="inlineStr">
        <is>
          <t>Īpašiem medicīniskiem nolūkiem paredzēta pārtika. Ar uzturvielām pilnībā nokomplektēts produkts ar augstu enerģētisko vērtību, satur šķiedrvielas. Uzt</t>
        </is>
      </c>
      <c r="C896" s="3" t="n">
        <v>3</v>
      </c>
      <c r="D896" s="3" t="inlineStr">
        <is>
          <t>Resource Junior chocolate 200ml</t>
        </is>
      </c>
      <c r="E896" s="7" t="inlineStr">
        <is>
          <t>UNKNOWN</t>
        </is>
      </c>
      <c r="F896" s="3" t="n">
        <v>0.5</v>
      </c>
      <c r="G896" s="3" t="n">
        <v>3</v>
      </c>
      <c r="H896" s="3" t="n">
        <v>0</v>
      </c>
      <c r="I896" s="3" t="n">
        <v>3</v>
      </c>
      <c r="J896" s="3" t="inlineStr"/>
      <c r="K896" s="3" t="inlineStr">
        <is>
          <t>lactose; contains_fiber; nutritionally_complete</t>
        </is>
      </c>
      <c r="L896" s="3" t="inlineStr">
        <is>
          <t>UNKNOWN lactose: Product has no value for 'lactose'; UNKNOWN contains_fiber: Cannot determine 'contains_fiber' for this product; UNKNOWN nutritionally_complete: Cannot determine 'nutritionally_complete' for this product</t>
        </is>
      </c>
    </row>
    <row r="897">
      <c r="A897" s="3" t="inlineStr">
        <is>
          <t>2.66</t>
        </is>
      </c>
      <c r="B897" s="3" t="inlineStr">
        <is>
          <t>Īpašiem medicīniskiem nolūkiem paredzēta pārtika. Ar uzturvielām pilnībā nokomplektēts produkts ar augstu enerģētisko vērtību, satur šķiedrvielas. Uzt</t>
        </is>
      </c>
      <c r="C897" s="3" t="n">
        <v>4</v>
      </c>
      <c r="D897" s="3" t="inlineStr">
        <is>
          <t>Resource Junior vanilla 200ml</t>
        </is>
      </c>
      <c r="E897" s="7" t="inlineStr">
        <is>
          <t>UNKNOWN</t>
        </is>
      </c>
      <c r="F897" s="3" t="n">
        <v>0.5</v>
      </c>
      <c r="G897" s="3" t="n">
        <v>3</v>
      </c>
      <c r="H897" s="3" t="n">
        <v>0</v>
      </c>
      <c r="I897" s="3" t="n">
        <v>3</v>
      </c>
      <c r="J897" s="3" t="inlineStr"/>
      <c r="K897" s="3" t="inlineStr">
        <is>
          <t>lactose; contains_fiber; nutritionally_complete</t>
        </is>
      </c>
      <c r="L897" s="3" t="inlineStr">
        <is>
          <t>UNKNOWN lactose: Product has no value for 'lactose'; UNKNOWN contains_fiber: Cannot determine 'contains_fiber' for this product; UNKNOWN nutritionally_complete: Cannot determine 'nutritionally_complete' for this product</t>
        </is>
      </c>
    </row>
    <row r="898">
      <c r="A898" s="3" t="inlineStr">
        <is>
          <t>2.66</t>
        </is>
      </c>
      <c r="B898" s="3" t="inlineStr">
        <is>
          <t>Īpašiem medicīniskiem nolūkiem paredzēta pārtika. Ar uzturvielām pilnībā nokomplektēts produkts ar augstu enerģētisko vērtību, satur šķiedrvielas. Uzt</t>
        </is>
      </c>
      <c r="C898" s="3" t="n">
        <v>5</v>
      </c>
      <c r="D898" s="3" t="inlineStr">
        <is>
          <t>Resource Junior strawberry 200ml</t>
        </is>
      </c>
      <c r="E898" s="7" t="inlineStr">
        <is>
          <t>UNKNOWN</t>
        </is>
      </c>
      <c r="F898" s="3" t="n">
        <v>0.5</v>
      </c>
      <c r="G898" s="3" t="n">
        <v>3</v>
      </c>
      <c r="H898" s="3" t="n">
        <v>0</v>
      </c>
      <c r="I898" s="3" t="n">
        <v>3</v>
      </c>
      <c r="J898" s="3" t="inlineStr"/>
      <c r="K898" s="3" t="inlineStr">
        <is>
          <t>lactose; contains_fiber; nutritionally_complete</t>
        </is>
      </c>
      <c r="L898" s="3" t="inlineStr">
        <is>
          <t>UNKNOWN lactose: Product has no value for 'lactose'; UNKNOWN contains_fiber: Cannot determine 'contains_fiber' for this product; UNKNOWN nutritionally_complete: Cannot determine 'nutritionally_complete' for this product</t>
        </is>
      </c>
    </row>
    <row r="899">
      <c r="A899" s="3" t="inlineStr">
        <is>
          <t>2.67</t>
        </is>
      </c>
      <c r="B899" s="3" t="inlineStr">
        <is>
          <t>Īpašiem medicīniskiem nolūkiem paredzēta pārtika. Ar uzturvielām pilnībā nokomplektēts produkts ar augstu enerģētisko vērtību, satur šķiedrvielas. Uzt</t>
        </is>
      </c>
      <c r="C899" s="3" t="n">
        <v>1</v>
      </c>
      <c r="D899" s="3" t="inlineStr">
        <is>
          <t>Resource Diabet Plus vanilla 200ml</t>
        </is>
      </c>
      <c r="E899" s="4" t="inlineStr">
        <is>
          <t>PARTIALLY_COMPLIANT</t>
        </is>
      </c>
      <c r="F899" s="3" t="n">
        <v>0.833</v>
      </c>
      <c r="G899" s="3" t="n">
        <v>5</v>
      </c>
      <c r="H899" s="3" t="n">
        <v>0</v>
      </c>
      <c r="I899" s="3" t="n">
        <v>1</v>
      </c>
      <c r="J899" s="3" t="inlineStr"/>
      <c r="K899" s="3" t="inlineStr">
        <is>
          <t>nutritionally_complete</t>
        </is>
      </c>
      <c r="L899" s="3" t="inlineStr">
        <is>
          <t>UNKNOWN nutritionally_complete: Cannot determine 'nutritionally_complete' for this product</t>
        </is>
      </c>
    </row>
    <row r="900">
      <c r="A900" s="3" t="inlineStr">
        <is>
          <t>2.67</t>
        </is>
      </c>
      <c r="B900" s="3" t="inlineStr">
        <is>
          <t>Īpašiem medicīniskiem nolūkiem paredzēta pārtika. Ar uzturvielām pilnībā nokomplektēts produkts ar augstu enerģētisko vērtību, satur šķiedrvielas. Uzt</t>
        </is>
      </c>
      <c r="C900" s="3" t="n">
        <v>2</v>
      </c>
      <c r="D900" s="3" t="inlineStr">
        <is>
          <t>Resource Diabet Plus strawberry 200ml</t>
        </is>
      </c>
      <c r="E900" s="4" t="inlineStr">
        <is>
          <t>PARTIALLY_COMPLIANT</t>
        </is>
      </c>
      <c r="F900" s="3" t="n">
        <v>0.833</v>
      </c>
      <c r="G900" s="3" t="n">
        <v>5</v>
      </c>
      <c r="H900" s="3" t="n">
        <v>0</v>
      </c>
      <c r="I900" s="3" t="n">
        <v>1</v>
      </c>
      <c r="J900" s="3" t="inlineStr"/>
      <c r="K900" s="3" t="inlineStr">
        <is>
          <t>nutritionally_complete</t>
        </is>
      </c>
      <c r="L900" s="3" t="inlineStr">
        <is>
          <t>UNKNOWN nutritionally_complete: Cannot determine 'nutritionally_complete' for this product</t>
        </is>
      </c>
    </row>
    <row r="901">
      <c r="A901" s="3" t="inlineStr">
        <is>
          <t>2.67</t>
        </is>
      </c>
      <c r="B901" s="3" t="inlineStr">
        <is>
          <t>Īpašiem medicīniskiem nolūkiem paredzēta pārtika. Ar uzturvielām pilnībā nokomplektēts produkts ar augstu enerģētisko vērtību, satur šķiedrvielas. Uzt</t>
        </is>
      </c>
      <c r="C901" s="3" t="n">
        <v>3</v>
      </c>
      <c r="D901" s="3" t="inlineStr">
        <is>
          <t>Resource Junior chocolate 200ml</t>
        </is>
      </c>
      <c r="E901" s="7" t="inlineStr">
        <is>
          <t>UNKNOWN</t>
        </is>
      </c>
      <c r="F901" s="3" t="n">
        <v>0.5</v>
      </c>
      <c r="G901" s="3" t="n">
        <v>3</v>
      </c>
      <c r="H901" s="3" t="n">
        <v>0</v>
      </c>
      <c r="I901" s="3" t="n">
        <v>3</v>
      </c>
      <c r="J901" s="3" t="inlineStr"/>
      <c r="K901" s="3" t="inlineStr">
        <is>
          <t>lactose; contains_fiber; nutritionally_complete</t>
        </is>
      </c>
      <c r="L901" s="3" t="inlineStr">
        <is>
          <t>UNKNOWN lactose: Product has no value for 'lactose'; UNKNOWN contains_fiber: Cannot determine 'contains_fiber' for this product; UNKNOWN nutritionally_complete: Cannot determine 'nutritionally_complete' for this product</t>
        </is>
      </c>
    </row>
    <row r="902">
      <c r="A902" s="3" t="inlineStr">
        <is>
          <t>2.67</t>
        </is>
      </c>
      <c r="B902" s="3" t="inlineStr">
        <is>
          <t>Īpašiem medicīniskiem nolūkiem paredzēta pārtika. Ar uzturvielām pilnībā nokomplektēts produkts ar augstu enerģētisko vērtību, satur šķiedrvielas. Uzt</t>
        </is>
      </c>
      <c r="C902" s="3" t="n">
        <v>4</v>
      </c>
      <c r="D902" s="3" t="inlineStr">
        <is>
          <t>Resource Junior vanilla 200ml</t>
        </is>
      </c>
      <c r="E902" s="7" t="inlineStr">
        <is>
          <t>UNKNOWN</t>
        </is>
      </c>
      <c r="F902" s="3" t="n">
        <v>0.5</v>
      </c>
      <c r="G902" s="3" t="n">
        <v>3</v>
      </c>
      <c r="H902" s="3" t="n">
        <v>0</v>
      </c>
      <c r="I902" s="3" t="n">
        <v>3</v>
      </c>
      <c r="J902" s="3" t="inlineStr"/>
      <c r="K902" s="3" t="inlineStr">
        <is>
          <t>lactose; contains_fiber; nutritionally_complete</t>
        </is>
      </c>
      <c r="L902" s="3" t="inlineStr">
        <is>
          <t>UNKNOWN lactose: Product has no value for 'lactose'; UNKNOWN contains_fiber: Cannot determine 'contains_fiber' for this product; UNKNOWN nutritionally_complete: Cannot determine 'nutritionally_complete' for this product</t>
        </is>
      </c>
    </row>
    <row r="903">
      <c r="A903" s="3" t="inlineStr">
        <is>
          <t>2.67</t>
        </is>
      </c>
      <c r="B903" s="3" t="inlineStr">
        <is>
          <t>Īpašiem medicīniskiem nolūkiem paredzēta pārtika. Ar uzturvielām pilnībā nokomplektēts produkts ar augstu enerģētisko vērtību, satur šķiedrvielas. Uzt</t>
        </is>
      </c>
      <c r="C903" s="3" t="n">
        <v>5</v>
      </c>
      <c r="D903" s="3" t="inlineStr">
        <is>
          <t>Resource Junior strawberry 200ml</t>
        </is>
      </c>
      <c r="E903" s="7" t="inlineStr">
        <is>
          <t>UNKNOWN</t>
        </is>
      </c>
      <c r="F903" s="3" t="n">
        <v>0.5</v>
      </c>
      <c r="G903" s="3" t="n">
        <v>3</v>
      </c>
      <c r="H903" s="3" t="n">
        <v>0</v>
      </c>
      <c r="I903" s="3" t="n">
        <v>3</v>
      </c>
      <c r="J903" s="3" t="inlineStr"/>
      <c r="K903" s="3" t="inlineStr">
        <is>
          <t>lactose; contains_fiber; nutritionally_complete</t>
        </is>
      </c>
      <c r="L903" s="3" t="inlineStr">
        <is>
          <t>UNKNOWN lactose: Product has no value for 'lactose'; UNKNOWN contains_fiber: Cannot determine 'contains_fiber' for this product; UNKNOWN nutritionally_complete: Cannot determine 'nutritionally_complete' for this product</t>
        </is>
      </c>
    </row>
    <row r="904">
      <c r="A904" s="3" t="inlineStr">
        <is>
          <t>2.68</t>
        </is>
      </c>
      <c r="B904" s="3" t="inlineStr">
        <is>
          <t>Īpašiem medicīniskiem nolūkiem paredzēta pārtika. Uztura režīms ar slimībām saistītu pilnvērtīga uztura uzņemšanas traucējumu un nepietiekamas augšana</t>
        </is>
      </c>
      <c r="C904" s="3" t="n">
        <v>1</v>
      </c>
      <c r="D904" s="3" t="inlineStr">
        <is>
          <t>Resource Junior powder 400g</t>
        </is>
      </c>
      <c r="E904" s="7" t="inlineStr">
        <is>
          <t>UNKNOWN</t>
        </is>
      </c>
      <c r="F904" s="3" t="n">
        <v>0.167</v>
      </c>
      <c r="G904" s="3" t="n">
        <v>1</v>
      </c>
      <c r="H904" s="3" t="n">
        <v>0</v>
      </c>
      <c r="I904" s="3" t="n">
        <v>5</v>
      </c>
      <c r="J904" s="3" t="inlineStr"/>
      <c r="K904" s="3" t="inlineStr">
        <is>
          <t>energy; lactose; volume; contains_fiber; nutritionally_complete</t>
        </is>
      </c>
      <c r="L904" s="3" t="inlineStr">
        <is>
          <t>UNKNOWN energy: Incompatible units for 'energy': product is kcal/100g, requirement is kcal/100ml; UNKNOWN lactose: Product has no value for 'lactose'; UNKNOWN volume: Not comparable: product in g, requirement in ml; UNKNOWN contains_fiber: Cannot determine 'contains_fiber' for this product; UNKNOWN nutritionally_complete: Cannot determine 'nutritionally_complete' for this product</t>
        </is>
      </c>
    </row>
    <row r="905">
      <c r="A905" s="3" t="inlineStr">
        <is>
          <t>2.68</t>
        </is>
      </c>
      <c r="B905" s="3" t="inlineStr">
        <is>
          <t>Īpašiem medicīniskiem nolūkiem paredzēta pārtika. Uztura režīms ar slimībām saistītu pilnvērtīga uztura uzņemšanas traucējumu un nepietiekamas augšana</t>
        </is>
      </c>
      <c r="C905" s="3" t="n">
        <v>2</v>
      </c>
      <c r="D905" s="3" t="inlineStr">
        <is>
          <t>Resource Instant Protein powder 400g</t>
        </is>
      </c>
      <c r="E905" s="7" t="inlineStr">
        <is>
          <t>UNKNOWN</t>
        </is>
      </c>
      <c r="F905" s="3" t="n">
        <v>0.167</v>
      </c>
      <c r="G905" s="3" t="n">
        <v>1</v>
      </c>
      <c r="H905" s="3" t="n">
        <v>0</v>
      </c>
      <c r="I905" s="3" t="n">
        <v>5</v>
      </c>
      <c r="J905" s="3" t="inlineStr"/>
      <c r="K905" s="3" t="inlineStr">
        <is>
          <t>energy; lactose; volume; contains_fiber; nutritionally_complete</t>
        </is>
      </c>
      <c r="L905" s="3" t="inlineStr">
        <is>
          <t>UNKNOWN energy: Incompatible units for 'energy': product is kcal/100g, requirement is kcal/100ml; UNKNOWN lactose: Incompatible units for 'lactose': product is g/100g, requirement is g/100ml; UNKNOWN volume: Not comparable: product in g, requirement in ml; UNKNOWN contains_fiber: Cannot determine 'contains_fiber' for this product; UNKNOWN nutritionally_complete: Cannot determine 'nutritionally_complete' for this product</t>
        </is>
      </c>
    </row>
    <row r="906">
      <c r="A906" s="3" t="inlineStr">
        <is>
          <t>2.68</t>
        </is>
      </c>
      <c r="B906" s="3" t="inlineStr">
        <is>
          <t>Īpašiem medicīniskiem nolūkiem paredzēta pārtika. Uztura režīms ar slimībām saistītu pilnvērtīga uztura uzņemšanas traucējumu un nepietiekamas augšana</t>
        </is>
      </c>
      <c r="C906" s="3" t="n">
        <v>3</v>
      </c>
      <c r="D906" s="3" t="inlineStr">
        <is>
          <t>Resource Glutamin 20x5g</t>
        </is>
      </c>
      <c r="E906" s="7" t="inlineStr">
        <is>
          <t>UNKNOWN</t>
        </is>
      </c>
      <c r="F906" s="3" t="n">
        <v>0.167</v>
      </c>
      <c r="G906" s="3" t="n">
        <v>1</v>
      </c>
      <c r="H906" s="3" t="n">
        <v>0</v>
      </c>
      <c r="I906" s="3" t="n">
        <v>5</v>
      </c>
      <c r="J906" s="3" t="inlineStr"/>
      <c r="K906" s="3" t="inlineStr">
        <is>
          <t>energy; lactose; volume; contains_fiber; nutritionally_complete</t>
        </is>
      </c>
      <c r="L906" s="3" t="inlineStr">
        <is>
          <t>UNKNOWN energy: Incompatible units for 'energy': product is kcal/100g, requirement is kcal/100ml; UNKNOWN lactose: Product has no value for 'lactose'; UNKNOWN volume: Not comparable: product in g, requirement in ml; UNKNOWN contains_fiber: Cannot determine 'contains_fiber' for this product; UNKNOWN nutritionally_complete: Cannot determine 'nutritionally_complete' for this product</t>
        </is>
      </c>
    </row>
    <row r="907">
      <c r="A907" s="3" t="inlineStr">
        <is>
          <t>2.68</t>
        </is>
      </c>
      <c r="B907" s="3" t="inlineStr">
        <is>
          <t>Īpašiem medicīniskiem nolūkiem paredzēta pārtika. Uztura režīms ar slimībām saistītu pilnvērtīga uztura uzņemšanas traucējumu un nepietiekamas augšana</t>
        </is>
      </c>
      <c r="C907" s="3" t="n">
        <v>4</v>
      </c>
      <c r="D907" s="3" t="inlineStr">
        <is>
          <t>Modulen IBD powder 400g</t>
        </is>
      </c>
      <c r="E907" s="7" t="inlineStr">
        <is>
          <t>UNKNOWN</t>
        </is>
      </c>
      <c r="F907" s="3" t="n">
        <v>0.167</v>
      </c>
      <c r="G907" s="3" t="n">
        <v>1</v>
      </c>
      <c r="H907" s="3" t="n">
        <v>0</v>
      </c>
      <c r="I907" s="3" t="n">
        <v>5</v>
      </c>
      <c r="J907" s="3" t="inlineStr"/>
      <c r="K907" s="3" t="inlineStr">
        <is>
          <t>energy; lactose; volume; contains_fiber; nutritionally_complete</t>
        </is>
      </c>
      <c r="L907" s="3" t="inlineStr">
        <is>
          <t>UNKNOWN energy: Incompatible units for 'energy': product is kcal/100g, requirement is kcal/100ml; UNKNOWN lactose: Incompatible units for 'lactose': product is g/100g, requirement is g/100ml; UNKNOWN volume: Not comparable: product in g, requirement in ml; UNKNOWN contains_fiber: Cannot determine 'contains_fiber' for this product; UNKNOWN nutritionally_complete: Cannot determine 'nutritionally_complete' for this product</t>
        </is>
      </c>
    </row>
    <row r="908">
      <c r="A908" s="3" t="inlineStr">
        <is>
          <t>2.68</t>
        </is>
      </c>
      <c r="B908" s="3" t="inlineStr">
        <is>
          <t>Īpašiem medicīniskiem nolūkiem paredzēta pārtika. Uztura režīms ar slimībām saistītu pilnvērtīga uztura uzņemšanas traucējumu un nepietiekamas augšana</t>
        </is>
      </c>
      <c r="C908" s="3" t="n">
        <v>5</v>
      </c>
      <c r="D908" s="3" t="inlineStr">
        <is>
          <t>Isosource Standard Fibre 500 ml</t>
        </is>
      </c>
      <c r="E908" s="5" t="inlineStr">
        <is>
          <t>NON_COMPLIANT</t>
        </is>
      </c>
      <c r="F908" s="3" t="n">
        <v>0.5</v>
      </c>
      <c r="G908" s="3" t="n">
        <v>3</v>
      </c>
      <c r="H908" s="3" t="n">
        <v>2</v>
      </c>
      <c r="I908" s="3" t="n">
        <v>1</v>
      </c>
      <c r="J908" s="3" t="inlineStr">
        <is>
          <t>energy: 103.0 kcal/100ml vs &gt;= 240.0 kcal/100ml; volume: 500.0 ml vs = 125.0 ml</t>
        </is>
      </c>
      <c r="K908" s="3" t="inlineStr">
        <is>
          <t>nutritionally_complete</t>
        </is>
      </c>
      <c r="L908" s="3" t="inlineStr">
        <is>
          <t>FAIL energy: 103.0 does not satisfy &gt;= 240.0; FAIL volume: 500.0 ml != 125.0 ml; UNKNOWN nutritionally_complete: Cannot determine 'nutritionally_complete' for this product</t>
        </is>
      </c>
    </row>
    <row r="909">
      <c r="A909" s="3" t="inlineStr">
        <is>
          <t>2.69</t>
        </is>
      </c>
      <c r="B909" s="3" t="inlineStr">
        <is>
          <t>Īpašiem medicīniskiem nolūkiem paredzēta pārtika. Uztura režīms ar slimībām saistītu pilnvērtīga uztura uzņemšanas traucējumu un nepietiekamas augšana</t>
        </is>
      </c>
      <c r="C909" s="3" t="n">
        <v>1</v>
      </c>
      <c r="D909" s="3" t="inlineStr">
        <is>
          <t>Resource Junior powder 400g</t>
        </is>
      </c>
      <c r="E909" s="7" t="inlineStr">
        <is>
          <t>UNKNOWN</t>
        </is>
      </c>
      <c r="F909" s="3" t="n">
        <v>0.167</v>
      </c>
      <c r="G909" s="3" t="n">
        <v>1</v>
      </c>
      <c r="H909" s="3" t="n">
        <v>0</v>
      </c>
      <c r="I909" s="3" t="n">
        <v>5</v>
      </c>
      <c r="J909" s="3" t="inlineStr"/>
      <c r="K909" s="3" t="inlineStr">
        <is>
          <t>energy; lactose; volume; contains_fiber; nutritionally_complete</t>
        </is>
      </c>
      <c r="L909" s="3" t="inlineStr">
        <is>
          <t>UNKNOWN energy: Incompatible units for 'energy': product is kcal/100g, requirement is kcal/100ml; UNKNOWN lactose: Product has no value for 'lactose'; UNKNOWN volume: Not comparable: product in g, requirement in ml; UNKNOWN contains_fiber: Cannot determine 'contains_fiber' for this product; UNKNOWN nutritionally_complete: Cannot determine 'nutritionally_complete' for this product</t>
        </is>
      </c>
    </row>
    <row r="910">
      <c r="A910" s="3" t="inlineStr">
        <is>
          <t>2.69</t>
        </is>
      </c>
      <c r="B910" s="3" t="inlineStr">
        <is>
          <t>Īpašiem medicīniskiem nolūkiem paredzēta pārtika. Uztura režīms ar slimībām saistītu pilnvērtīga uztura uzņemšanas traucējumu un nepietiekamas augšana</t>
        </is>
      </c>
      <c r="C910" s="3" t="n">
        <v>2</v>
      </c>
      <c r="D910" s="3" t="inlineStr">
        <is>
          <t>Resource Instant Protein powder 400g</t>
        </is>
      </c>
      <c r="E910" s="7" t="inlineStr">
        <is>
          <t>UNKNOWN</t>
        </is>
      </c>
      <c r="F910" s="3" t="n">
        <v>0.167</v>
      </c>
      <c r="G910" s="3" t="n">
        <v>1</v>
      </c>
      <c r="H910" s="3" t="n">
        <v>0</v>
      </c>
      <c r="I910" s="3" t="n">
        <v>5</v>
      </c>
      <c r="J910" s="3" t="inlineStr"/>
      <c r="K910" s="3" t="inlineStr">
        <is>
          <t>energy; lactose; volume; contains_fiber; nutritionally_complete</t>
        </is>
      </c>
      <c r="L910" s="3" t="inlineStr">
        <is>
          <t>UNKNOWN energy: Incompatible units for 'energy': product is kcal/100g, requirement is kcal/100ml; UNKNOWN lactose: Incompatible units for 'lactose': product is g/100g, requirement is g/100ml; UNKNOWN volume: Not comparable: product in g, requirement in ml; UNKNOWN contains_fiber: Cannot determine 'contains_fiber' for this product; UNKNOWN nutritionally_complete: Cannot determine 'nutritionally_complete' for this product</t>
        </is>
      </c>
    </row>
    <row r="911">
      <c r="A911" s="3" t="inlineStr">
        <is>
          <t>2.69</t>
        </is>
      </c>
      <c r="B911" s="3" t="inlineStr">
        <is>
          <t>Īpašiem medicīniskiem nolūkiem paredzēta pārtika. Uztura režīms ar slimībām saistītu pilnvērtīga uztura uzņemšanas traucējumu un nepietiekamas augšana</t>
        </is>
      </c>
      <c r="C911" s="3" t="n">
        <v>3</v>
      </c>
      <c r="D911" s="3" t="inlineStr">
        <is>
          <t>Resource Glutamin 20x5g</t>
        </is>
      </c>
      <c r="E911" s="7" t="inlineStr">
        <is>
          <t>UNKNOWN</t>
        </is>
      </c>
      <c r="F911" s="3" t="n">
        <v>0.167</v>
      </c>
      <c r="G911" s="3" t="n">
        <v>1</v>
      </c>
      <c r="H911" s="3" t="n">
        <v>0</v>
      </c>
      <c r="I911" s="3" t="n">
        <v>5</v>
      </c>
      <c r="J911" s="3" t="inlineStr"/>
      <c r="K911" s="3" t="inlineStr">
        <is>
          <t>energy; lactose; volume; contains_fiber; nutritionally_complete</t>
        </is>
      </c>
      <c r="L911" s="3" t="inlineStr">
        <is>
          <t>UNKNOWN energy: Incompatible units for 'energy': product is kcal/100g, requirement is kcal/100ml; UNKNOWN lactose: Product has no value for 'lactose'; UNKNOWN volume: Not comparable: product in g, requirement in ml; UNKNOWN contains_fiber: Cannot determine 'contains_fiber' for this product; UNKNOWN nutritionally_complete: Cannot determine 'nutritionally_complete' for this product</t>
        </is>
      </c>
    </row>
    <row r="912">
      <c r="A912" s="3" t="inlineStr">
        <is>
          <t>2.69</t>
        </is>
      </c>
      <c r="B912" s="3" t="inlineStr">
        <is>
          <t>Īpašiem medicīniskiem nolūkiem paredzēta pārtika. Uztura režīms ar slimībām saistītu pilnvērtīga uztura uzņemšanas traucējumu un nepietiekamas augšana</t>
        </is>
      </c>
      <c r="C912" s="3" t="n">
        <v>4</v>
      </c>
      <c r="D912" s="3" t="inlineStr">
        <is>
          <t>Modulen IBD powder 400g</t>
        </is>
      </c>
      <c r="E912" s="7" t="inlineStr">
        <is>
          <t>UNKNOWN</t>
        </is>
      </c>
      <c r="F912" s="3" t="n">
        <v>0.167</v>
      </c>
      <c r="G912" s="3" t="n">
        <v>1</v>
      </c>
      <c r="H912" s="3" t="n">
        <v>0</v>
      </c>
      <c r="I912" s="3" t="n">
        <v>5</v>
      </c>
      <c r="J912" s="3" t="inlineStr"/>
      <c r="K912" s="3" t="inlineStr">
        <is>
          <t>energy; lactose; volume; contains_fiber; nutritionally_complete</t>
        </is>
      </c>
      <c r="L912" s="3" t="inlineStr">
        <is>
          <t>UNKNOWN energy: Incompatible units for 'energy': product is kcal/100g, requirement is kcal/100ml; UNKNOWN lactose: Incompatible units for 'lactose': product is g/100g, requirement is g/100ml; UNKNOWN volume: Not comparable: product in g, requirement in ml; UNKNOWN contains_fiber: Cannot determine 'contains_fiber' for this product; UNKNOWN nutritionally_complete: Cannot determine 'nutritionally_complete' for this product</t>
        </is>
      </c>
    </row>
    <row r="913">
      <c r="A913" s="3" t="inlineStr">
        <is>
          <t>2.69</t>
        </is>
      </c>
      <c r="B913" s="3" t="inlineStr">
        <is>
          <t>Īpašiem medicīniskiem nolūkiem paredzēta pārtika. Uztura režīms ar slimībām saistītu pilnvērtīga uztura uzņemšanas traucējumu un nepietiekamas augšana</t>
        </is>
      </c>
      <c r="C913" s="3" t="n">
        <v>5</v>
      </c>
      <c r="D913" s="3" t="inlineStr">
        <is>
          <t>Isosource Standard Fibre 500 ml</t>
        </is>
      </c>
      <c r="E913" s="5" t="inlineStr">
        <is>
          <t>NON_COMPLIANT</t>
        </is>
      </c>
      <c r="F913" s="3" t="n">
        <v>0.5</v>
      </c>
      <c r="G913" s="3" t="n">
        <v>3</v>
      </c>
      <c r="H913" s="3" t="n">
        <v>2</v>
      </c>
      <c r="I913" s="3" t="n">
        <v>1</v>
      </c>
      <c r="J913" s="3" t="inlineStr">
        <is>
          <t>energy: 103.0 kcal/100ml vs &gt;= 240.0 kcal/100ml; volume: 500.0 ml vs = 125.0 ml</t>
        </is>
      </c>
      <c r="K913" s="3" t="inlineStr">
        <is>
          <t>nutritionally_complete</t>
        </is>
      </c>
      <c r="L913" s="3" t="inlineStr">
        <is>
          <t>FAIL energy: 103.0 does not satisfy &gt;= 240.0; FAIL volume: 500.0 ml != 125.0 ml; UNKNOWN nutritionally_complete: Cannot determine 'nutritionally_complete' for this product</t>
        </is>
      </c>
    </row>
    <row r="914">
      <c r="A914" s="3" t="inlineStr">
        <is>
          <t>2.70</t>
        </is>
      </c>
      <c r="B914" s="3" t="inlineStr">
        <is>
          <t>Īpašiem medicīniskiem nolūkiem paredzēta pārtika. Uztura režīms ar slimībām saistītu pilnvērtīga uztura uzņemšanas traucējumu un nepietiekamas augšana</t>
        </is>
      </c>
      <c r="C914" s="3" t="n">
        <v>1</v>
      </c>
      <c r="D914" s="3" t="inlineStr">
        <is>
          <t>Resource Junior powder 400g</t>
        </is>
      </c>
      <c r="E914" s="7" t="inlineStr">
        <is>
          <t>UNKNOWN</t>
        </is>
      </c>
      <c r="F914" s="3" t="n">
        <v>0.167</v>
      </c>
      <c r="G914" s="3" t="n">
        <v>1</v>
      </c>
      <c r="H914" s="3" t="n">
        <v>0</v>
      </c>
      <c r="I914" s="3" t="n">
        <v>5</v>
      </c>
      <c r="J914" s="3" t="inlineStr"/>
      <c r="K914" s="3" t="inlineStr">
        <is>
          <t>energy; lactose; volume; contains_fiber; nutritionally_complete</t>
        </is>
      </c>
      <c r="L914" s="3" t="inlineStr">
        <is>
          <t>UNKNOWN energy: Incompatible units for 'energy': product is kcal/100g, requirement is kcal/100ml; UNKNOWN lactose: Product has no value for 'lactose'; UNKNOWN volume: Not comparable: product in g, requirement in ml; UNKNOWN contains_fiber: Cannot determine 'contains_fiber' for this product; UNKNOWN nutritionally_complete: Cannot determine 'nutritionally_complete' for this product</t>
        </is>
      </c>
    </row>
    <row r="915">
      <c r="A915" s="3" t="inlineStr">
        <is>
          <t>2.70</t>
        </is>
      </c>
      <c r="B915" s="3" t="inlineStr">
        <is>
          <t>Īpašiem medicīniskiem nolūkiem paredzēta pārtika. Uztura režīms ar slimībām saistītu pilnvērtīga uztura uzņemšanas traucējumu un nepietiekamas augšana</t>
        </is>
      </c>
      <c r="C915" s="3" t="n">
        <v>2</v>
      </c>
      <c r="D915" s="3" t="inlineStr">
        <is>
          <t>Resource Instant Protein powder 400g</t>
        </is>
      </c>
      <c r="E915" s="7" t="inlineStr">
        <is>
          <t>UNKNOWN</t>
        </is>
      </c>
      <c r="F915" s="3" t="n">
        <v>0.167</v>
      </c>
      <c r="G915" s="3" t="n">
        <v>1</v>
      </c>
      <c r="H915" s="3" t="n">
        <v>0</v>
      </c>
      <c r="I915" s="3" t="n">
        <v>5</v>
      </c>
      <c r="J915" s="3" t="inlineStr"/>
      <c r="K915" s="3" t="inlineStr">
        <is>
          <t>energy; lactose; volume; contains_fiber; nutritionally_complete</t>
        </is>
      </c>
      <c r="L915" s="3" t="inlineStr">
        <is>
          <t>UNKNOWN energy: Incompatible units for 'energy': product is kcal/100g, requirement is kcal/100ml; UNKNOWN lactose: Incompatible units for 'lactose': product is g/100g, requirement is g/100ml; UNKNOWN volume: Not comparable: product in g, requirement in ml; UNKNOWN contains_fiber: Cannot determine 'contains_fiber' for this product; UNKNOWN nutritionally_complete: Cannot determine 'nutritionally_complete' for this product</t>
        </is>
      </c>
    </row>
    <row r="916">
      <c r="A916" s="3" t="inlineStr">
        <is>
          <t>2.70</t>
        </is>
      </c>
      <c r="B916" s="3" t="inlineStr">
        <is>
          <t>Īpašiem medicīniskiem nolūkiem paredzēta pārtika. Uztura režīms ar slimībām saistītu pilnvērtīga uztura uzņemšanas traucējumu un nepietiekamas augšana</t>
        </is>
      </c>
      <c r="C916" s="3" t="n">
        <v>3</v>
      </c>
      <c r="D916" s="3" t="inlineStr">
        <is>
          <t>Resource Glutamin 20x5g</t>
        </is>
      </c>
      <c r="E916" s="7" t="inlineStr">
        <is>
          <t>UNKNOWN</t>
        </is>
      </c>
      <c r="F916" s="3" t="n">
        <v>0.167</v>
      </c>
      <c r="G916" s="3" t="n">
        <v>1</v>
      </c>
      <c r="H916" s="3" t="n">
        <v>0</v>
      </c>
      <c r="I916" s="3" t="n">
        <v>5</v>
      </c>
      <c r="J916" s="3" t="inlineStr"/>
      <c r="K916" s="3" t="inlineStr">
        <is>
          <t>energy; lactose; volume; contains_fiber; nutritionally_complete</t>
        </is>
      </c>
      <c r="L916" s="3" t="inlineStr">
        <is>
          <t>UNKNOWN energy: Incompatible units for 'energy': product is kcal/100g, requirement is kcal/100ml; UNKNOWN lactose: Product has no value for 'lactose'; UNKNOWN volume: Not comparable: product in g, requirement in ml; UNKNOWN contains_fiber: Cannot determine 'contains_fiber' for this product; UNKNOWN nutritionally_complete: Cannot determine 'nutritionally_complete' for this product</t>
        </is>
      </c>
    </row>
    <row r="917">
      <c r="A917" s="3" t="inlineStr">
        <is>
          <t>2.70</t>
        </is>
      </c>
      <c r="B917" s="3" t="inlineStr">
        <is>
          <t>Īpašiem medicīniskiem nolūkiem paredzēta pārtika. Uztura režīms ar slimībām saistītu pilnvērtīga uztura uzņemšanas traucējumu un nepietiekamas augšana</t>
        </is>
      </c>
      <c r="C917" s="3" t="n">
        <v>4</v>
      </c>
      <c r="D917" s="3" t="inlineStr">
        <is>
          <t>Modulen IBD powder 400g</t>
        </is>
      </c>
      <c r="E917" s="7" t="inlineStr">
        <is>
          <t>UNKNOWN</t>
        </is>
      </c>
      <c r="F917" s="3" t="n">
        <v>0.167</v>
      </c>
      <c r="G917" s="3" t="n">
        <v>1</v>
      </c>
      <c r="H917" s="3" t="n">
        <v>0</v>
      </c>
      <c r="I917" s="3" t="n">
        <v>5</v>
      </c>
      <c r="J917" s="3" t="inlineStr"/>
      <c r="K917" s="3" t="inlineStr">
        <is>
          <t>energy; lactose; volume; contains_fiber; nutritionally_complete</t>
        </is>
      </c>
      <c r="L917" s="3" t="inlineStr">
        <is>
          <t>UNKNOWN energy: Incompatible units for 'energy': product is kcal/100g, requirement is kcal/100ml; UNKNOWN lactose: Incompatible units for 'lactose': product is g/100g, requirement is g/100ml; UNKNOWN volume: Not comparable: product in g, requirement in ml; UNKNOWN contains_fiber: Cannot determine 'contains_fiber' for this product; UNKNOWN nutritionally_complete: Cannot determine 'nutritionally_complete' for this product</t>
        </is>
      </c>
    </row>
    <row r="918">
      <c r="A918" s="3" t="inlineStr">
        <is>
          <t>2.70</t>
        </is>
      </c>
      <c r="B918" s="3" t="inlineStr">
        <is>
          <t>Īpašiem medicīniskiem nolūkiem paredzēta pārtika. Uztura režīms ar slimībām saistītu pilnvērtīga uztura uzņemšanas traucējumu un nepietiekamas augšana</t>
        </is>
      </c>
      <c r="C918" s="3" t="n">
        <v>5</v>
      </c>
      <c r="D918" s="3" t="inlineStr">
        <is>
          <t>Isosource Standard Fibre 500 ml</t>
        </is>
      </c>
      <c r="E918" s="5" t="inlineStr">
        <is>
          <t>NON_COMPLIANT</t>
        </is>
      </c>
      <c r="F918" s="3" t="n">
        <v>0.5</v>
      </c>
      <c r="G918" s="3" t="n">
        <v>3</v>
      </c>
      <c r="H918" s="3" t="n">
        <v>2</v>
      </c>
      <c r="I918" s="3" t="n">
        <v>1</v>
      </c>
      <c r="J918" s="3" t="inlineStr">
        <is>
          <t>energy: 103.0 kcal/100ml vs &gt;= 240.0 kcal/100ml; volume: 500.0 ml vs = 125.0 ml</t>
        </is>
      </c>
      <c r="K918" s="3" t="inlineStr">
        <is>
          <t>nutritionally_complete</t>
        </is>
      </c>
      <c r="L918" s="3" t="inlineStr">
        <is>
          <t>FAIL energy: 103.0 does not satisfy &gt;= 240.0; FAIL volume: 500.0 ml != 125.0 ml; UNKNOWN nutritionally_complete: Cannot determine 'nutritionally_complete' for this product</t>
        </is>
      </c>
    </row>
    <row r="919">
      <c r="A919" s="3" t="inlineStr">
        <is>
          <t>2.71</t>
        </is>
      </c>
      <c r="B919" s="3" t="inlineStr">
        <is>
          <t>Šķiedrvielas saturošs pulverveida maisījums. Īpašiem medicīniskiem nolūkiem paredzēta pārtika. Uztura režīms pacientiem ar nepietiekamu šķiedrvielu uz</t>
        </is>
      </c>
      <c r="C919" s="3" t="n">
        <v>1</v>
      </c>
      <c r="D919" s="3" t="inlineStr">
        <is>
          <t>Althera HMO powder 400g</t>
        </is>
      </c>
      <c r="E919" s="4" t="inlineStr">
        <is>
          <t>PARTIALLY_COMPLIANT</t>
        </is>
      </c>
      <c r="F919" s="3" t="n">
        <v>0.75</v>
      </c>
      <c r="G919" s="3" t="n">
        <v>3</v>
      </c>
      <c r="H919" s="3" t="n">
        <v>0</v>
      </c>
      <c r="I919" s="3" t="n">
        <v>1</v>
      </c>
      <c r="J919" s="3" t="inlineStr"/>
      <c r="K919" s="3" t="inlineStr">
        <is>
          <t>energy</t>
        </is>
      </c>
      <c r="L919" s="3" t="inlineStr">
        <is>
          <t>UNKNOWN energy: Incompatible units for 'energy': product is kcal/100ml, requirement is kcal/100g</t>
        </is>
      </c>
    </row>
    <row r="920">
      <c r="A920" s="3" t="inlineStr">
        <is>
          <t>2.71</t>
        </is>
      </c>
      <c r="B920" s="3" t="inlineStr">
        <is>
          <t>Šķiedrvielas saturošs pulverveida maisījums. Īpašiem medicīniskiem nolūkiem paredzēta pārtika. Uztura režīms pacientiem ar nepietiekamu šķiedrvielu uz</t>
        </is>
      </c>
      <c r="C920" s="3" t="n">
        <v>2</v>
      </c>
      <c r="D920" s="3" t="inlineStr">
        <is>
          <t>Alfamino HMO powder 400g</t>
        </is>
      </c>
      <c r="E920" s="4" t="inlineStr">
        <is>
          <t>PARTIALLY_COMPLIANT</t>
        </is>
      </c>
      <c r="F920" s="3" t="n">
        <v>0.75</v>
      </c>
      <c r="G920" s="3" t="n">
        <v>3</v>
      </c>
      <c r="H920" s="3" t="n">
        <v>0</v>
      </c>
      <c r="I920" s="3" t="n">
        <v>1</v>
      </c>
      <c r="J920" s="3" t="inlineStr"/>
      <c r="K920" s="3" t="inlineStr">
        <is>
          <t>energy</t>
        </is>
      </c>
      <c r="L920" s="3" t="inlineStr">
        <is>
          <t>UNKNOWN energy: Incompatible units for 'energy': product is kcal/100ml, requirement is kcal/100g</t>
        </is>
      </c>
    </row>
    <row r="921">
      <c r="A921" s="3" t="inlineStr">
        <is>
          <t>2.71</t>
        </is>
      </c>
      <c r="B921" s="3" t="inlineStr">
        <is>
          <t>Šķiedrvielas saturošs pulverveida maisījums. Īpašiem medicīniskiem nolūkiem paredzēta pārtika. Uztura režīms pacientiem ar nepietiekamu šķiedrvielu uz</t>
        </is>
      </c>
      <c r="C921" s="3" t="n">
        <v>3</v>
      </c>
      <c r="D921" s="3" t="inlineStr">
        <is>
          <t>Alfaré HMO powder 400g</t>
        </is>
      </c>
      <c r="E921" s="4" t="inlineStr">
        <is>
          <t>PARTIALLY_COMPLIANT</t>
        </is>
      </c>
      <c r="F921" s="3" t="n">
        <v>0.75</v>
      </c>
      <c r="G921" s="3" t="n">
        <v>3</v>
      </c>
      <c r="H921" s="3" t="n">
        <v>0</v>
      </c>
      <c r="I921" s="3" t="n">
        <v>1</v>
      </c>
      <c r="J921" s="3" t="inlineStr"/>
      <c r="K921" s="3" t="inlineStr">
        <is>
          <t>energy</t>
        </is>
      </c>
      <c r="L921" s="3" t="inlineStr">
        <is>
          <t>UNKNOWN energy: Incompatible units for 'energy': product is kcal/100ml, requirement is kcal/100g</t>
        </is>
      </c>
    </row>
    <row r="922">
      <c r="A922" s="3" t="inlineStr">
        <is>
          <t>2.71</t>
        </is>
      </c>
      <c r="B922" s="3" t="inlineStr">
        <is>
          <t>Šķiedrvielas saturošs pulverveida maisījums. Īpašiem medicīniskiem nolūkiem paredzēta pārtika. Uztura režīms pacientiem ar nepietiekamu šķiedrvielu uz</t>
        </is>
      </c>
      <c r="C922" s="3" t="n">
        <v>4</v>
      </c>
      <c r="D922" s="3" t="inlineStr">
        <is>
          <t>Resource Junior Probiotic powder 400g</t>
        </is>
      </c>
      <c r="E922" s="4" t="inlineStr">
        <is>
          <t>PARTIALLY_COMPLIANT</t>
        </is>
      </c>
      <c r="F922" s="3" t="n">
        <v>0.75</v>
      </c>
      <c r="G922" s="3" t="n">
        <v>3</v>
      </c>
      <c r="H922" s="3" t="n">
        <v>0</v>
      </c>
      <c r="I922" s="3" t="n">
        <v>1</v>
      </c>
      <c r="J922" s="3" t="inlineStr"/>
      <c r="K922" s="3" t="inlineStr">
        <is>
          <t>energy</t>
        </is>
      </c>
      <c r="L922" s="3" t="inlineStr">
        <is>
          <t>UNKNOWN energy: Incompatible units for 'energy': product is kcal/100ml, requirement is kcal/100g</t>
        </is>
      </c>
    </row>
    <row r="923">
      <c r="A923" s="3" t="inlineStr">
        <is>
          <t>2.71</t>
        </is>
      </c>
      <c r="B923" s="3" t="inlineStr">
        <is>
          <t>Šķiedrvielas saturošs pulverveida maisījums. Īpašiem medicīniskiem nolūkiem paredzēta pārtika. Uztura režīms pacientiem ar nepietiekamu šķiedrvielu uz</t>
        </is>
      </c>
      <c r="C923" s="3" t="n">
        <v>5</v>
      </c>
      <c r="D923" s="3" t="inlineStr">
        <is>
          <t>Isosource Standard Fibre 500 ml</t>
        </is>
      </c>
      <c r="E923" s="5" t="inlineStr">
        <is>
          <t>NON_COMPLIANT</t>
        </is>
      </c>
      <c r="F923" s="3" t="n">
        <v>0.5</v>
      </c>
      <c r="G923" s="3" t="n">
        <v>2</v>
      </c>
      <c r="H923" s="3" t="n">
        <v>1</v>
      </c>
      <c r="I923" s="3" t="n">
        <v>1</v>
      </c>
      <c r="J923" s="3" t="inlineStr">
        <is>
          <t>formulation: liquid vs powder</t>
        </is>
      </c>
      <c r="K923" s="3" t="inlineStr">
        <is>
          <t>energy</t>
        </is>
      </c>
      <c r="L923" s="3" t="inlineStr">
        <is>
          <t>UNKNOWN energy: Incompatible units for 'energy': product is kcal/100ml, requirement is kcal/100g; FAIL formulation: 'liquid' != 'powder'</t>
        </is>
      </c>
    </row>
    <row r="924">
      <c r="A924" s="3" t="inlineStr">
        <is>
          <t>2.72</t>
        </is>
      </c>
      <c r="B924" s="3" t="inlineStr">
        <is>
          <t>Īpašiem medicīniskiem nolūkiem paredzēta pārtika. Daļēji hidrolizēts guāra sveķu pulveris. Produkts ir bez specifiskas garšas. Uztura režīms kuņģa-zar</t>
        </is>
      </c>
      <c r="C924" s="3" t="n">
        <v>1</v>
      </c>
      <c r="D924" s="3" t="inlineStr">
        <is>
          <t>Althera HMO powder 400g</t>
        </is>
      </c>
      <c r="E924" s="7" t="inlineStr">
        <is>
          <t>UNKNOWN</t>
        </is>
      </c>
      <c r="F924" s="3" t="n">
        <v>0.667</v>
      </c>
      <c r="G924" s="3" t="n">
        <v>2</v>
      </c>
      <c r="H924" s="3" t="n">
        <v>0</v>
      </c>
      <c r="I924" s="3" t="n">
        <v>1</v>
      </c>
      <c r="J924" s="3" t="inlineStr"/>
      <c r="K924" s="3" t="inlineStr">
        <is>
          <t>energy</t>
        </is>
      </c>
      <c r="L924" s="3" t="inlineStr">
        <is>
          <t>UNKNOWN energy: Incompatible units for 'energy': product is kcal/100ml, requirement is kcal/100g</t>
        </is>
      </c>
    </row>
    <row r="925">
      <c r="A925" s="3" t="inlineStr">
        <is>
          <t>2.72</t>
        </is>
      </c>
      <c r="B925" s="3" t="inlineStr">
        <is>
          <t>Īpašiem medicīniskiem nolūkiem paredzēta pārtika. Daļēji hidrolizēts guāra sveķu pulveris. Produkts ir bez specifiskas garšas. Uztura režīms kuņģa-zar</t>
        </is>
      </c>
      <c r="C925" s="3" t="n">
        <v>2</v>
      </c>
      <c r="D925" s="3" t="inlineStr">
        <is>
          <t>Alfamino HMO powder 400g</t>
        </is>
      </c>
      <c r="E925" s="7" t="inlineStr">
        <is>
          <t>UNKNOWN</t>
        </is>
      </c>
      <c r="F925" s="3" t="n">
        <v>0.667</v>
      </c>
      <c r="G925" s="3" t="n">
        <v>2</v>
      </c>
      <c r="H925" s="3" t="n">
        <v>0</v>
      </c>
      <c r="I925" s="3" t="n">
        <v>1</v>
      </c>
      <c r="J925" s="3" t="inlineStr"/>
      <c r="K925" s="3" t="inlineStr">
        <is>
          <t>energy</t>
        </is>
      </c>
      <c r="L925" s="3" t="inlineStr">
        <is>
          <t>UNKNOWN energy: Incompatible units for 'energy': product is kcal/100ml, requirement is kcal/100g</t>
        </is>
      </c>
    </row>
    <row r="926">
      <c r="A926" s="3" t="inlineStr">
        <is>
          <t>2.72</t>
        </is>
      </c>
      <c r="B926" s="3" t="inlineStr">
        <is>
          <t>Īpašiem medicīniskiem nolūkiem paredzēta pārtika. Daļēji hidrolizēts guāra sveķu pulveris. Produkts ir bez specifiskas garšas. Uztura režīms kuņģa-zar</t>
        </is>
      </c>
      <c r="C926" s="3" t="n">
        <v>3</v>
      </c>
      <c r="D926" s="3" t="inlineStr">
        <is>
          <t>Alfamino Junior HMO powder 400g</t>
        </is>
      </c>
      <c r="E926" s="7" t="inlineStr">
        <is>
          <t>UNKNOWN</t>
        </is>
      </c>
      <c r="F926" s="3" t="n">
        <v>0.667</v>
      </c>
      <c r="G926" s="3" t="n">
        <v>2</v>
      </c>
      <c r="H926" s="3" t="n">
        <v>0</v>
      </c>
      <c r="I926" s="3" t="n">
        <v>1</v>
      </c>
      <c r="J926" s="3" t="inlineStr"/>
      <c r="K926" s="3" t="inlineStr">
        <is>
          <t>energy</t>
        </is>
      </c>
      <c r="L926" s="3" t="inlineStr">
        <is>
          <t>UNKNOWN energy: Incompatible units for 'energy': product is kcal/100ml, requirement is kcal/100g</t>
        </is>
      </c>
    </row>
    <row r="927">
      <c r="A927" s="3" t="inlineStr">
        <is>
          <t>2.72</t>
        </is>
      </c>
      <c r="B927" s="3" t="inlineStr">
        <is>
          <t>Īpašiem medicīniskiem nolūkiem paredzēta pārtika. Daļēji hidrolizēts guāra sveķu pulveris. Produkts ir bez specifiskas garšas. Uztura režīms kuņģa-zar</t>
        </is>
      </c>
      <c r="C927" s="3" t="n">
        <v>4</v>
      </c>
      <c r="D927" s="3" t="inlineStr">
        <is>
          <t>Alfaré HMO powder 400g</t>
        </is>
      </c>
      <c r="E927" s="7" t="inlineStr">
        <is>
          <t>UNKNOWN</t>
        </is>
      </c>
      <c r="F927" s="3" t="n">
        <v>0.667</v>
      </c>
      <c r="G927" s="3" t="n">
        <v>2</v>
      </c>
      <c r="H927" s="3" t="n">
        <v>0</v>
      </c>
      <c r="I927" s="3" t="n">
        <v>1</v>
      </c>
      <c r="J927" s="3" t="inlineStr"/>
      <c r="K927" s="3" t="inlineStr">
        <is>
          <t>energy</t>
        </is>
      </c>
      <c r="L927" s="3" t="inlineStr">
        <is>
          <t>UNKNOWN energy: Incompatible units for 'energy': product is kcal/100ml, requirement is kcal/100g</t>
        </is>
      </c>
    </row>
    <row r="928">
      <c r="A928" s="3" t="inlineStr">
        <is>
          <t>2.72</t>
        </is>
      </c>
      <c r="B928" s="3" t="inlineStr">
        <is>
          <t>Īpašiem medicīniskiem nolūkiem paredzēta pārtika. Daļēji hidrolizēts guāra sveķu pulveris. Produkts ir bez specifiskas garšas. Uztura režīms kuņģa-zar</t>
        </is>
      </c>
      <c r="C928" s="3" t="n">
        <v>5</v>
      </c>
      <c r="D928" s="3" t="inlineStr">
        <is>
          <t>Resource Junior Probiotic powder 400g</t>
        </is>
      </c>
      <c r="E928" s="7" t="inlineStr">
        <is>
          <t>UNKNOWN</t>
        </is>
      </c>
      <c r="F928" s="3" t="n">
        <v>0.667</v>
      </c>
      <c r="G928" s="3" t="n">
        <v>2</v>
      </c>
      <c r="H928" s="3" t="n">
        <v>0</v>
      </c>
      <c r="I928" s="3" t="n">
        <v>1</v>
      </c>
      <c r="J928" s="3" t="inlineStr"/>
      <c r="K928" s="3" t="inlineStr">
        <is>
          <t>energy</t>
        </is>
      </c>
      <c r="L928" s="3" t="inlineStr">
        <is>
          <t>UNKNOWN energy: Incompatible units for 'energy': product is kcal/100ml, requirement is kcal/100g</t>
        </is>
      </c>
    </row>
    <row r="929">
      <c r="A929" s="3" t="inlineStr">
        <is>
          <t>2.73</t>
        </is>
      </c>
      <c r="B929" s="3" t="inlineStr">
        <is>
          <t>Īpašiem medicīniskiem nolūkiem paredzēta pārtika. Daļēji hidrolizēts guāra sveķu pulveris. Produkts ir bez specifiskas garšas. Uztura režīms kuņģa-zar</t>
        </is>
      </c>
      <c r="C929" s="3" t="n">
        <v>1</v>
      </c>
      <c r="D929" s="3" t="inlineStr">
        <is>
          <t>Althera HMO powder 400g</t>
        </is>
      </c>
      <c r="E929" s="7" t="inlineStr">
        <is>
          <t>UNKNOWN</t>
        </is>
      </c>
      <c r="F929" s="3" t="n">
        <v>0.667</v>
      </c>
      <c r="G929" s="3" t="n">
        <v>2</v>
      </c>
      <c r="H929" s="3" t="n">
        <v>0</v>
      </c>
      <c r="I929" s="3" t="n">
        <v>1</v>
      </c>
      <c r="J929" s="3" t="inlineStr"/>
      <c r="K929" s="3" t="inlineStr">
        <is>
          <t>energy</t>
        </is>
      </c>
      <c r="L929" s="3" t="inlineStr">
        <is>
          <t>UNKNOWN energy: Incompatible units for 'energy': product is kcal/100ml, requirement is kcal/100g</t>
        </is>
      </c>
    </row>
    <row r="930">
      <c r="A930" s="3" t="inlineStr">
        <is>
          <t>2.73</t>
        </is>
      </c>
      <c r="B930" s="3" t="inlineStr">
        <is>
          <t>Īpašiem medicīniskiem nolūkiem paredzēta pārtika. Daļēji hidrolizēts guāra sveķu pulveris. Produkts ir bez specifiskas garšas. Uztura režīms kuņģa-zar</t>
        </is>
      </c>
      <c r="C930" s="3" t="n">
        <v>2</v>
      </c>
      <c r="D930" s="3" t="inlineStr">
        <is>
          <t>Alfamino HMO powder 400g</t>
        </is>
      </c>
      <c r="E930" s="7" t="inlineStr">
        <is>
          <t>UNKNOWN</t>
        </is>
      </c>
      <c r="F930" s="3" t="n">
        <v>0.667</v>
      </c>
      <c r="G930" s="3" t="n">
        <v>2</v>
      </c>
      <c r="H930" s="3" t="n">
        <v>0</v>
      </c>
      <c r="I930" s="3" t="n">
        <v>1</v>
      </c>
      <c r="J930" s="3" t="inlineStr"/>
      <c r="K930" s="3" t="inlineStr">
        <is>
          <t>energy</t>
        </is>
      </c>
      <c r="L930" s="3" t="inlineStr">
        <is>
          <t>UNKNOWN energy: Incompatible units for 'energy': product is kcal/100ml, requirement is kcal/100g</t>
        </is>
      </c>
    </row>
    <row r="931">
      <c r="A931" s="3" t="inlineStr">
        <is>
          <t>2.73</t>
        </is>
      </c>
      <c r="B931" s="3" t="inlineStr">
        <is>
          <t>Īpašiem medicīniskiem nolūkiem paredzēta pārtika. Daļēji hidrolizēts guāra sveķu pulveris. Produkts ir bez specifiskas garšas. Uztura režīms kuņģa-zar</t>
        </is>
      </c>
      <c r="C931" s="3" t="n">
        <v>3</v>
      </c>
      <c r="D931" s="3" t="inlineStr">
        <is>
          <t>Alfamino Junior HMO powder 400g</t>
        </is>
      </c>
      <c r="E931" s="7" t="inlineStr">
        <is>
          <t>UNKNOWN</t>
        </is>
      </c>
      <c r="F931" s="3" t="n">
        <v>0.667</v>
      </c>
      <c r="G931" s="3" t="n">
        <v>2</v>
      </c>
      <c r="H931" s="3" t="n">
        <v>0</v>
      </c>
      <c r="I931" s="3" t="n">
        <v>1</v>
      </c>
      <c r="J931" s="3" t="inlineStr"/>
      <c r="K931" s="3" t="inlineStr">
        <is>
          <t>energy</t>
        </is>
      </c>
      <c r="L931" s="3" t="inlineStr">
        <is>
          <t>UNKNOWN energy: Incompatible units for 'energy': product is kcal/100ml, requirement is kcal/100g</t>
        </is>
      </c>
    </row>
    <row r="932">
      <c r="A932" s="3" t="inlineStr">
        <is>
          <t>2.73</t>
        </is>
      </c>
      <c r="B932" s="3" t="inlineStr">
        <is>
          <t>Īpašiem medicīniskiem nolūkiem paredzēta pārtika. Daļēji hidrolizēts guāra sveķu pulveris. Produkts ir bez specifiskas garšas. Uztura režīms kuņģa-zar</t>
        </is>
      </c>
      <c r="C932" s="3" t="n">
        <v>4</v>
      </c>
      <c r="D932" s="3" t="inlineStr">
        <is>
          <t>Alfaré HMO powder 400g</t>
        </is>
      </c>
      <c r="E932" s="7" t="inlineStr">
        <is>
          <t>UNKNOWN</t>
        </is>
      </c>
      <c r="F932" s="3" t="n">
        <v>0.667</v>
      </c>
      <c r="G932" s="3" t="n">
        <v>2</v>
      </c>
      <c r="H932" s="3" t="n">
        <v>0</v>
      </c>
      <c r="I932" s="3" t="n">
        <v>1</v>
      </c>
      <c r="J932" s="3" t="inlineStr"/>
      <c r="K932" s="3" t="inlineStr">
        <is>
          <t>energy</t>
        </is>
      </c>
      <c r="L932" s="3" t="inlineStr">
        <is>
          <t>UNKNOWN energy: Incompatible units for 'energy': product is kcal/100ml, requirement is kcal/100g</t>
        </is>
      </c>
    </row>
    <row r="933">
      <c r="A933" s="3" t="inlineStr">
        <is>
          <t>2.73</t>
        </is>
      </c>
      <c r="B933" s="3" t="inlineStr">
        <is>
          <t>Īpašiem medicīniskiem nolūkiem paredzēta pārtika. Daļēji hidrolizēts guāra sveķu pulveris. Produkts ir bez specifiskas garšas. Uztura režīms kuņģa-zar</t>
        </is>
      </c>
      <c r="C933" s="3" t="n">
        <v>5</v>
      </c>
      <c r="D933" s="3" t="inlineStr">
        <is>
          <t>Resource Junior Probiotic powder 400g</t>
        </is>
      </c>
      <c r="E933" s="7" t="inlineStr">
        <is>
          <t>UNKNOWN</t>
        </is>
      </c>
      <c r="F933" s="3" t="n">
        <v>0.667</v>
      </c>
      <c r="G933" s="3" t="n">
        <v>2</v>
      </c>
      <c r="H933" s="3" t="n">
        <v>0</v>
      </c>
      <c r="I933" s="3" t="n">
        <v>1</v>
      </c>
      <c r="J933" s="3" t="inlineStr"/>
      <c r="K933" s="3" t="inlineStr">
        <is>
          <t>energy</t>
        </is>
      </c>
      <c r="L933" s="3" t="inlineStr">
        <is>
          <t>UNKNOWN energy: Incompatible units for 'energy': product is kcal/100ml, requirement is kcal/100g</t>
        </is>
      </c>
    </row>
    <row r="934">
      <c r="A934" s="3" t="inlineStr">
        <is>
          <t>2.74</t>
        </is>
      </c>
      <c r="B934" s="3" t="inlineStr">
        <is>
          <t>Pulveris ēdiena un džeriena iebiezināšanai: Īpašiem medicīniskiem nolūkiem paredzēta pārtika lietošanai disfāgijas gadījumā. Pulveris,  pārtikas un šķ</t>
        </is>
      </c>
      <c r="C934" s="3" t="n">
        <v>1</v>
      </c>
      <c r="D934" s="3" t="inlineStr">
        <is>
          <t>Alfamino HMO powder 400g</t>
        </is>
      </c>
      <c r="E934" s="6" t="inlineStr">
        <is>
          <t>COMPLIANT</t>
        </is>
      </c>
      <c r="F934" s="3" t="n">
        <v>1</v>
      </c>
      <c r="G934" s="3" t="n">
        <v>3</v>
      </c>
      <c r="H934" s="3" t="n">
        <v>0</v>
      </c>
      <c r="I934" s="3" t="n">
        <v>0</v>
      </c>
      <c r="J934" s="3" t="inlineStr"/>
      <c r="K934" s="3" t="inlineStr"/>
      <c r="L934" s="3" t="inlineStr">
        <is>
          <t>All checked criteria passed</t>
        </is>
      </c>
    </row>
    <row r="935">
      <c r="A935" s="3" t="inlineStr">
        <is>
          <t>2.74</t>
        </is>
      </c>
      <c r="B935" s="3" t="inlineStr">
        <is>
          <t>Pulveris ēdiena un džeriena iebiezināšanai: Īpašiem medicīniskiem nolūkiem paredzēta pārtika lietošanai disfāgijas gadījumā. Pulveris,  pārtikas un šķ</t>
        </is>
      </c>
      <c r="C935" s="3" t="n">
        <v>2</v>
      </c>
      <c r="D935" s="3" t="inlineStr">
        <is>
          <t>Alfamino Junior HMO powder 400g</t>
        </is>
      </c>
      <c r="E935" s="6" t="inlineStr">
        <is>
          <t>COMPLIANT</t>
        </is>
      </c>
      <c r="F935" s="3" t="n">
        <v>1</v>
      </c>
      <c r="G935" s="3" t="n">
        <v>3</v>
      </c>
      <c r="H935" s="3" t="n">
        <v>0</v>
      </c>
      <c r="I935" s="3" t="n">
        <v>0</v>
      </c>
      <c r="J935" s="3" t="inlineStr"/>
      <c r="K935" s="3" t="inlineStr"/>
      <c r="L935" s="3" t="inlineStr">
        <is>
          <t>All checked criteria passed</t>
        </is>
      </c>
    </row>
    <row r="936">
      <c r="A936" s="3" t="inlineStr">
        <is>
          <t>2.74</t>
        </is>
      </c>
      <c r="B936" s="3" t="inlineStr">
        <is>
          <t>Pulveris ēdiena un džeriena iebiezināšanai: Īpašiem medicīniskiem nolūkiem paredzēta pārtika lietošanai disfāgijas gadījumā. Pulveris,  pārtikas un šķ</t>
        </is>
      </c>
      <c r="C936" s="3" t="n">
        <v>3</v>
      </c>
      <c r="D936" s="3" t="inlineStr">
        <is>
          <t>Alfaré HMO powder 400g</t>
        </is>
      </c>
      <c r="E936" s="6" t="inlineStr">
        <is>
          <t>COMPLIANT</t>
        </is>
      </c>
      <c r="F936" s="3" t="n">
        <v>1</v>
      </c>
      <c r="G936" s="3" t="n">
        <v>3</v>
      </c>
      <c r="H936" s="3" t="n">
        <v>0</v>
      </c>
      <c r="I936" s="3" t="n">
        <v>0</v>
      </c>
      <c r="J936" s="3" t="inlineStr"/>
      <c r="K936" s="3" t="inlineStr"/>
      <c r="L936" s="3" t="inlineStr">
        <is>
          <t>All checked criteria passed</t>
        </is>
      </c>
    </row>
    <row r="937">
      <c r="A937" s="3" t="inlineStr">
        <is>
          <t>2.74</t>
        </is>
      </c>
      <c r="B937" s="3" t="inlineStr">
        <is>
          <t>Pulveris ēdiena un džeriena iebiezināšanai: Īpašiem medicīniskiem nolūkiem paredzēta pārtika lietošanai disfāgijas gadījumā. Pulveris,  pārtikas un šķ</t>
        </is>
      </c>
      <c r="C937" s="3" t="n">
        <v>4</v>
      </c>
      <c r="D937" s="3" t="inlineStr">
        <is>
          <t>Resource Junior powder 400g</t>
        </is>
      </c>
      <c r="E937" s="7" t="inlineStr">
        <is>
          <t>UNKNOWN</t>
        </is>
      </c>
      <c r="F937" s="3" t="n">
        <v>0.667</v>
      </c>
      <c r="G937" s="3" t="n">
        <v>2</v>
      </c>
      <c r="H937" s="3" t="n">
        <v>0</v>
      </c>
      <c r="I937" s="3" t="n">
        <v>1</v>
      </c>
      <c r="J937" s="3" t="inlineStr"/>
      <c r="K937" s="3" t="inlineStr">
        <is>
          <t>lactose_free</t>
        </is>
      </c>
      <c r="L937" s="3" t="inlineStr">
        <is>
          <t>UNKNOWN lactose_free: Cannot determine 'lactose_free' for this product</t>
        </is>
      </c>
    </row>
    <row r="938">
      <c r="A938" s="3" t="inlineStr">
        <is>
          <t>2.74</t>
        </is>
      </c>
      <c r="B938" s="3" t="inlineStr">
        <is>
          <t>Pulveris ēdiena un džeriena iebiezināšanai: Īpašiem medicīniskiem nolūkiem paredzēta pārtika lietošanai disfāgijas gadījumā. Pulveris,  pārtikas un šķ</t>
        </is>
      </c>
      <c r="C938" s="3" t="n">
        <v>5</v>
      </c>
      <c r="D938" s="3" t="inlineStr">
        <is>
          <t>Resource Glutamin 20x5g</t>
        </is>
      </c>
      <c r="E938" s="7" t="inlineStr">
        <is>
          <t>UNKNOWN</t>
        </is>
      </c>
      <c r="F938" s="3" t="n">
        <v>0.667</v>
      </c>
      <c r="G938" s="3" t="n">
        <v>2</v>
      </c>
      <c r="H938" s="3" t="n">
        <v>0</v>
      </c>
      <c r="I938" s="3" t="n">
        <v>1</v>
      </c>
      <c r="J938" s="3" t="inlineStr"/>
      <c r="K938" s="3" t="inlineStr">
        <is>
          <t>lactose_free</t>
        </is>
      </c>
      <c r="L938" s="3" t="inlineStr">
        <is>
          <t>UNKNOWN lactose_free: Cannot determine 'lactose_free' for this product</t>
        </is>
      </c>
    </row>
    <row r="939">
      <c r="A939" s="3" t="inlineStr">
        <is>
          <t>2.75</t>
        </is>
      </c>
      <c r="B939" s="3" t="inlineStr">
        <is>
          <t>Īpašiem medicīniskiem nolūkiem paredzēta pārtika. Uztura režīms nepietiekama uztura uzņemšanas gadījumā cilvēkiem, kuri ir pakļauti nepietiekama uztur</t>
        </is>
      </c>
      <c r="C939" s="3" t="n">
        <v>1</v>
      </c>
      <c r="D939" s="3" t="inlineStr">
        <is>
          <t>Isosource Energy 500 ml</t>
        </is>
      </c>
      <c r="E939" s="5" t="inlineStr">
        <is>
          <t>NON_COMPLIANT</t>
        </is>
      </c>
      <c r="F939" s="3" t="n">
        <v>0.857</v>
      </c>
      <c r="G939" s="3" t="n">
        <v>6</v>
      </c>
      <c r="H939" s="3" t="n">
        <v>1</v>
      </c>
      <c r="I939" s="3" t="n">
        <v>0</v>
      </c>
      <c r="J939" s="3" t="inlineStr">
        <is>
          <t>volume: 500.0 ml vs = 330.0 ml</t>
        </is>
      </c>
      <c r="K939" s="3" t="inlineStr"/>
      <c r="L939" s="3" t="inlineStr">
        <is>
          <t>FAIL volume: 500.0 ml != 330.0 ml</t>
        </is>
      </c>
    </row>
    <row r="940">
      <c r="A940" s="3" t="inlineStr">
        <is>
          <t>2.75</t>
        </is>
      </c>
      <c r="B940" s="3" t="inlineStr">
        <is>
          <t>Īpašiem medicīniskiem nolūkiem paredzēta pārtika. Uztura režīms nepietiekama uztura uzņemšanas gadījumā cilvēkiem, kuri ir pakļauti nepietiekama uztur</t>
        </is>
      </c>
      <c r="C940" s="3" t="n">
        <v>2</v>
      </c>
      <c r="D940" s="3" t="inlineStr">
        <is>
          <t>Isosource Standard 500 ml</t>
        </is>
      </c>
      <c r="E940" s="5" t="inlineStr">
        <is>
          <t>NON_COMPLIANT</t>
        </is>
      </c>
      <c r="F940" s="3" t="n">
        <v>0.714</v>
      </c>
      <c r="G940" s="3" t="n">
        <v>5</v>
      </c>
      <c r="H940" s="3" t="n">
        <v>2</v>
      </c>
      <c r="I940" s="3" t="n">
        <v>0</v>
      </c>
      <c r="J940" s="3" t="inlineStr">
        <is>
          <t>energy: 103.0 kcal/100ml vs = 150.0 kcal/100ml; volume: 500.0 ml vs = 330.0 ml</t>
        </is>
      </c>
      <c r="K940" s="3" t="inlineStr"/>
      <c r="L940" s="3" t="inlineStr">
        <is>
          <t>FAIL energy: 103.0 does not satisfy = 150.0; FAIL volume: 500.0 ml != 330.0 ml</t>
        </is>
      </c>
    </row>
    <row r="941">
      <c r="A941" s="3" t="inlineStr">
        <is>
          <t>2.75</t>
        </is>
      </c>
      <c r="B941" s="3" t="inlineStr">
        <is>
          <t>Īpašiem medicīniskiem nolūkiem paredzēta pārtika. Uztura režīms nepietiekama uztura uzņemšanas gadījumā cilvēkiem, kuri ir pakļauti nepietiekama uztur</t>
        </is>
      </c>
      <c r="C941" s="3" t="n">
        <v>3</v>
      </c>
      <c r="D941" s="3" t="inlineStr">
        <is>
          <t>Isosource Standard 1000 ml</t>
        </is>
      </c>
      <c r="E941" s="5" t="inlineStr">
        <is>
          <t>NON_COMPLIANT</t>
        </is>
      </c>
      <c r="F941" s="3" t="n">
        <v>0.714</v>
      </c>
      <c r="G941" s="3" t="n">
        <v>5</v>
      </c>
      <c r="H941" s="3" t="n">
        <v>2</v>
      </c>
      <c r="I941" s="3" t="n">
        <v>0</v>
      </c>
      <c r="J941" s="3" t="inlineStr">
        <is>
          <t>energy: 103.0 kcal/100ml vs = 150.0 kcal/100ml; volume: 1000.0 ml vs = 330.0 ml</t>
        </is>
      </c>
      <c r="K941" s="3" t="inlineStr"/>
      <c r="L941" s="3" t="inlineStr">
        <is>
          <t>FAIL energy: 103.0 does not satisfy = 150.0; FAIL volume: 1000.0 ml != 330.0 ml</t>
        </is>
      </c>
    </row>
    <row r="942">
      <c r="A942" s="3" t="inlineStr">
        <is>
          <t>2.75</t>
        </is>
      </c>
      <c r="B942" s="3" t="inlineStr">
        <is>
          <t>Īpašiem medicīniskiem nolūkiem paredzēta pārtika. Uztura režīms nepietiekama uztura uzņemšanas gadījumā cilvēkiem, kuri ir pakļauti nepietiekama uztur</t>
        </is>
      </c>
      <c r="C942" s="3" t="n">
        <v>4</v>
      </c>
      <c r="D942" s="3" t="inlineStr">
        <is>
          <t>Isosource Energy Fibre 500 ml</t>
        </is>
      </c>
      <c r="E942" s="5" t="inlineStr">
        <is>
          <t>NON_COMPLIANT</t>
        </is>
      </c>
      <c r="F942" s="3" t="n">
        <v>0.714</v>
      </c>
      <c r="G942" s="3" t="n">
        <v>5</v>
      </c>
      <c r="H942" s="3" t="n">
        <v>2</v>
      </c>
      <c r="I942" s="3" t="n">
        <v>0</v>
      </c>
      <c r="J942" s="3" t="inlineStr">
        <is>
          <t>volume: 500.0 ml vs = 330.0 ml; contains_fiber: fiber=1.5 g/100ml vs no fiber</t>
        </is>
      </c>
      <c r="K942" s="3" t="inlineStr"/>
      <c r="L942" s="3" t="inlineStr">
        <is>
          <t>FAIL volume: 500.0 ml != 330.0 ml; FAIL contains_fiber: Product contains fiber (1.5 g/100ml)</t>
        </is>
      </c>
    </row>
    <row r="943">
      <c r="A943" s="3" t="inlineStr">
        <is>
          <t>2.75</t>
        </is>
      </c>
      <c r="B943" s="3" t="inlineStr">
        <is>
          <t>Īpašiem medicīniskiem nolūkiem paredzēta pārtika. Uztura režīms nepietiekama uztura uzņemšanas gadījumā cilvēkiem, kuri ir pakļauti nepietiekama uztur</t>
        </is>
      </c>
      <c r="C943" s="3" t="n">
        <v>5</v>
      </c>
      <c r="D943" s="3" t="inlineStr">
        <is>
          <t>Isosource 2.0 Protein 500 ml</t>
        </is>
      </c>
      <c r="E943" s="5" t="inlineStr">
        <is>
          <t>NON_COMPLIANT</t>
        </is>
      </c>
      <c r="F943" s="3" t="n">
        <v>0.714</v>
      </c>
      <c r="G943" s="3" t="n">
        <v>5</v>
      </c>
      <c r="H943" s="3" t="n">
        <v>2</v>
      </c>
      <c r="I943" s="3" t="n">
        <v>0</v>
      </c>
      <c r="J943" s="3" t="inlineStr">
        <is>
          <t>energy: 200.0 kcal/100ml vs = 150.0 kcal/100ml; volume: 500.0 ml vs = 330.0 ml</t>
        </is>
      </c>
      <c r="K943" s="3" t="inlineStr"/>
      <c r="L943" s="3" t="inlineStr">
        <is>
          <t>FAIL energy: 200.0 does not satisfy = 150.0; FAIL volume: 500.0 ml != 330.0 ml</t>
        </is>
      </c>
    </row>
    <row r="944">
      <c r="A944" s="3" t="inlineStr">
        <is>
          <t>2.76</t>
        </is>
      </c>
      <c r="B944" s="3" t="inlineStr">
        <is>
          <t>Īpašiem medicīniskiem nolūkiem paredzēta pārtika. Uztura režīms nepietiekama uztura uzņemšanas gadījumā cilvēkiem, kuri ir pakļauti nepietiekama uztur</t>
        </is>
      </c>
      <c r="C944" s="3" t="n">
        <v>1</v>
      </c>
      <c r="D944" s="3" t="inlineStr">
        <is>
          <t>Isosource Energy 500 ml</t>
        </is>
      </c>
      <c r="E944" s="5" t="inlineStr">
        <is>
          <t>NON_COMPLIANT</t>
        </is>
      </c>
      <c r="F944" s="3" t="n">
        <v>0.857</v>
      </c>
      <c r="G944" s="3" t="n">
        <v>6</v>
      </c>
      <c r="H944" s="3" t="n">
        <v>1</v>
      </c>
      <c r="I944" s="3" t="n">
        <v>0</v>
      </c>
      <c r="J944" s="3" t="inlineStr">
        <is>
          <t>volume: 500.0 ml vs = 330.0 ml</t>
        </is>
      </c>
      <c r="K944" s="3" t="inlineStr"/>
      <c r="L944" s="3" t="inlineStr">
        <is>
          <t>FAIL volume: 500.0 ml != 330.0 ml</t>
        </is>
      </c>
    </row>
    <row r="945">
      <c r="A945" s="3" t="inlineStr">
        <is>
          <t>2.76</t>
        </is>
      </c>
      <c r="B945" s="3" t="inlineStr">
        <is>
          <t>Īpašiem medicīniskiem nolūkiem paredzēta pārtika. Uztura režīms nepietiekama uztura uzņemšanas gadījumā cilvēkiem, kuri ir pakļauti nepietiekama uztur</t>
        </is>
      </c>
      <c r="C945" s="3" t="n">
        <v>2</v>
      </c>
      <c r="D945" s="3" t="inlineStr">
        <is>
          <t>Isosource Standard 500 ml</t>
        </is>
      </c>
      <c r="E945" s="5" t="inlineStr">
        <is>
          <t>NON_COMPLIANT</t>
        </is>
      </c>
      <c r="F945" s="3" t="n">
        <v>0.714</v>
      </c>
      <c r="G945" s="3" t="n">
        <v>5</v>
      </c>
      <c r="H945" s="3" t="n">
        <v>2</v>
      </c>
      <c r="I945" s="3" t="n">
        <v>0</v>
      </c>
      <c r="J945" s="3" t="inlineStr">
        <is>
          <t>energy: 103.0 kcal/100ml vs = 150.0 kcal/100ml; volume: 500.0 ml vs = 330.0 ml</t>
        </is>
      </c>
      <c r="K945" s="3" t="inlineStr"/>
      <c r="L945" s="3" t="inlineStr">
        <is>
          <t>FAIL energy: 103.0 does not satisfy = 150.0; FAIL volume: 500.0 ml != 330.0 ml</t>
        </is>
      </c>
    </row>
    <row r="946">
      <c r="A946" s="3" t="inlineStr">
        <is>
          <t>2.76</t>
        </is>
      </c>
      <c r="B946" s="3" t="inlineStr">
        <is>
          <t>Īpašiem medicīniskiem nolūkiem paredzēta pārtika. Uztura režīms nepietiekama uztura uzņemšanas gadījumā cilvēkiem, kuri ir pakļauti nepietiekama uztur</t>
        </is>
      </c>
      <c r="C946" s="3" t="n">
        <v>3</v>
      </c>
      <c r="D946" s="3" t="inlineStr">
        <is>
          <t>Isosource Standard 1000 ml</t>
        </is>
      </c>
      <c r="E946" s="5" t="inlineStr">
        <is>
          <t>NON_COMPLIANT</t>
        </is>
      </c>
      <c r="F946" s="3" t="n">
        <v>0.714</v>
      </c>
      <c r="G946" s="3" t="n">
        <v>5</v>
      </c>
      <c r="H946" s="3" t="n">
        <v>2</v>
      </c>
      <c r="I946" s="3" t="n">
        <v>0</v>
      </c>
      <c r="J946" s="3" t="inlineStr">
        <is>
          <t>energy: 103.0 kcal/100ml vs = 150.0 kcal/100ml; volume: 1000.0 ml vs = 330.0 ml</t>
        </is>
      </c>
      <c r="K946" s="3" t="inlineStr"/>
      <c r="L946" s="3" t="inlineStr">
        <is>
          <t>FAIL energy: 103.0 does not satisfy = 150.0; FAIL volume: 1000.0 ml != 330.0 ml</t>
        </is>
      </c>
    </row>
    <row r="947">
      <c r="A947" s="3" t="inlineStr">
        <is>
          <t>2.76</t>
        </is>
      </c>
      <c r="B947" s="3" t="inlineStr">
        <is>
          <t>Īpašiem medicīniskiem nolūkiem paredzēta pārtika. Uztura režīms nepietiekama uztura uzņemšanas gadījumā cilvēkiem, kuri ir pakļauti nepietiekama uztur</t>
        </is>
      </c>
      <c r="C947" s="3" t="n">
        <v>4</v>
      </c>
      <c r="D947" s="3" t="inlineStr">
        <is>
          <t>Isosource Energy Fibre 500 ml</t>
        </is>
      </c>
      <c r="E947" s="5" t="inlineStr">
        <is>
          <t>NON_COMPLIANT</t>
        </is>
      </c>
      <c r="F947" s="3" t="n">
        <v>0.714</v>
      </c>
      <c r="G947" s="3" t="n">
        <v>5</v>
      </c>
      <c r="H947" s="3" t="n">
        <v>2</v>
      </c>
      <c r="I947" s="3" t="n">
        <v>0</v>
      </c>
      <c r="J947" s="3" t="inlineStr">
        <is>
          <t>volume: 500.0 ml vs = 330.0 ml; contains_fiber: fiber=1.5 g/100ml vs no fiber</t>
        </is>
      </c>
      <c r="K947" s="3" t="inlineStr"/>
      <c r="L947" s="3" t="inlineStr">
        <is>
          <t>FAIL volume: 500.0 ml != 330.0 ml; FAIL contains_fiber: Product contains fiber (1.5 g/100ml)</t>
        </is>
      </c>
    </row>
    <row r="948">
      <c r="A948" s="3" t="inlineStr">
        <is>
          <t>2.76</t>
        </is>
      </c>
      <c r="B948" s="3" t="inlineStr">
        <is>
          <t>Īpašiem medicīniskiem nolūkiem paredzēta pārtika. Uztura režīms nepietiekama uztura uzņemšanas gadījumā cilvēkiem, kuri ir pakļauti nepietiekama uztur</t>
        </is>
      </c>
      <c r="C948" s="3" t="n">
        <v>5</v>
      </c>
      <c r="D948" s="3" t="inlineStr">
        <is>
          <t>Isosource 2.0 Protein 500 ml</t>
        </is>
      </c>
      <c r="E948" s="5" t="inlineStr">
        <is>
          <t>NON_COMPLIANT</t>
        </is>
      </c>
      <c r="F948" s="3" t="n">
        <v>0.714</v>
      </c>
      <c r="G948" s="3" t="n">
        <v>5</v>
      </c>
      <c r="H948" s="3" t="n">
        <v>2</v>
      </c>
      <c r="I948" s="3" t="n">
        <v>0</v>
      </c>
      <c r="J948" s="3" t="inlineStr">
        <is>
          <t>energy: 200.0 kcal/100ml vs = 150.0 kcal/100ml; volume: 500.0 ml vs = 330.0 ml</t>
        </is>
      </c>
      <c r="K948" s="3" t="inlineStr"/>
      <c r="L948" s="3" t="inlineStr">
        <is>
          <t>FAIL energy: 200.0 does not satisfy = 150.0; FAIL volume: 500.0 ml != 330.0 ml</t>
        </is>
      </c>
    </row>
    <row r="949">
      <c r="A949" s="3" t="inlineStr">
        <is>
          <t>2.77</t>
        </is>
      </c>
      <c r="B949" s="3" t="inlineStr">
        <is>
          <t>Īpašiem medicīniskiem nolūkiem paredzēta pārtika. Uztura režīms nepietiekama uztura uzņemšanas gadījumā cilvēkiem, kuri ir pakļauti nepietiekama uztur</t>
        </is>
      </c>
      <c r="C949" s="3" t="n">
        <v>1</v>
      </c>
      <c r="D949" s="3" t="inlineStr">
        <is>
          <t>Isosource Energy 500 ml</t>
        </is>
      </c>
      <c r="E949" s="5" t="inlineStr">
        <is>
          <t>NON_COMPLIANT</t>
        </is>
      </c>
      <c r="F949" s="3" t="n">
        <v>0.857</v>
      </c>
      <c r="G949" s="3" t="n">
        <v>6</v>
      </c>
      <c r="H949" s="3" t="n">
        <v>1</v>
      </c>
      <c r="I949" s="3" t="n">
        <v>0</v>
      </c>
      <c r="J949" s="3" t="inlineStr">
        <is>
          <t>volume: 500.0 ml vs = 330.0 ml</t>
        </is>
      </c>
      <c r="K949" s="3" t="inlineStr"/>
      <c r="L949" s="3" t="inlineStr">
        <is>
          <t>FAIL volume: 500.0 ml != 330.0 ml</t>
        </is>
      </c>
    </row>
    <row r="950">
      <c r="A950" s="3" t="inlineStr">
        <is>
          <t>2.77</t>
        </is>
      </c>
      <c r="B950" s="3" t="inlineStr">
        <is>
          <t>Īpašiem medicīniskiem nolūkiem paredzēta pārtika. Uztura režīms nepietiekama uztura uzņemšanas gadījumā cilvēkiem, kuri ir pakļauti nepietiekama uztur</t>
        </is>
      </c>
      <c r="C950" s="3" t="n">
        <v>2</v>
      </c>
      <c r="D950" s="3" t="inlineStr">
        <is>
          <t>Isosource Standard 500 ml</t>
        </is>
      </c>
      <c r="E950" s="5" t="inlineStr">
        <is>
          <t>NON_COMPLIANT</t>
        </is>
      </c>
      <c r="F950" s="3" t="n">
        <v>0.714</v>
      </c>
      <c r="G950" s="3" t="n">
        <v>5</v>
      </c>
      <c r="H950" s="3" t="n">
        <v>2</v>
      </c>
      <c r="I950" s="3" t="n">
        <v>0</v>
      </c>
      <c r="J950" s="3" t="inlineStr">
        <is>
          <t>energy: 103.0 kcal/100ml vs = 150.0 kcal/100ml; volume: 500.0 ml vs = 330.0 ml</t>
        </is>
      </c>
      <c r="K950" s="3" t="inlineStr"/>
      <c r="L950" s="3" t="inlineStr">
        <is>
          <t>FAIL energy: 103.0 does not satisfy = 150.0; FAIL volume: 500.0 ml != 330.0 ml</t>
        </is>
      </c>
    </row>
    <row r="951">
      <c r="A951" s="3" t="inlineStr">
        <is>
          <t>2.77</t>
        </is>
      </c>
      <c r="B951" s="3" t="inlineStr">
        <is>
          <t>Īpašiem medicīniskiem nolūkiem paredzēta pārtika. Uztura režīms nepietiekama uztura uzņemšanas gadījumā cilvēkiem, kuri ir pakļauti nepietiekama uztur</t>
        </is>
      </c>
      <c r="C951" s="3" t="n">
        <v>3</v>
      </c>
      <c r="D951" s="3" t="inlineStr">
        <is>
          <t>Isosource Standard 1000 ml</t>
        </is>
      </c>
      <c r="E951" s="5" t="inlineStr">
        <is>
          <t>NON_COMPLIANT</t>
        </is>
      </c>
      <c r="F951" s="3" t="n">
        <v>0.714</v>
      </c>
      <c r="G951" s="3" t="n">
        <v>5</v>
      </c>
      <c r="H951" s="3" t="n">
        <v>2</v>
      </c>
      <c r="I951" s="3" t="n">
        <v>0</v>
      </c>
      <c r="J951" s="3" t="inlineStr">
        <is>
          <t>energy: 103.0 kcal/100ml vs = 150.0 kcal/100ml; volume: 1000.0 ml vs = 330.0 ml</t>
        </is>
      </c>
      <c r="K951" s="3" t="inlineStr"/>
      <c r="L951" s="3" t="inlineStr">
        <is>
          <t>FAIL energy: 103.0 does not satisfy = 150.0; FAIL volume: 1000.0 ml != 330.0 ml</t>
        </is>
      </c>
    </row>
    <row r="952">
      <c r="A952" s="3" t="inlineStr">
        <is>
          <t>2.77</t>
        </is>
      </c>
      <c r="B952" s="3" t="inlineStr">
        <is>
          <t>Īpašiem medicīniskiem nolūkiem paredzēta pārtika. Uztura režīms nepietiekama uztura uzņemšanas gadījumā cilvēkiem, kuri ir pakļauti nepietiekama uztur</t>
        </is>
      </c>
      <c r="C952" s="3" t="n">
        <v>4</v>
      </c>
      <c r="D952" s="3" t="inlineStr">
        <is>
          <t>Isosource Energy Fibre 500 ml</t>
        </is>
      </c>
      <c r="E952" s="5" t="inlineStr">
        <is>
          <t>NON_COMPLIANT</t>
        </is>
      </c>
      <c r="F952" s="3" t="n">
        <v>0.714</v>
      </c>
      <c r="G952" s="3" t="n">
        <v>5</v>
      </c>
      <c r="H952" s="3" t="n">
        <v>2</v>
      </c>
      <c r="I952" s="3" t="n">
        <v>0</v>
      </c>
      <c r="J952" s="3" t="inlineStr">
        <is>
          <t>volume: 500.0 ml vs = 330.0 ml; contains_fiber: fiber=1.5 g/100ml vs no fiber</t>
        </is>
      </c>
      <c r="K952" s="3" t="inlineStr"/>
      <c r="L952" s="3" t="inlineStr">
        <is>
          <t>FAIL volume: 500.0 ml != 330.0 ml; FAIL contains_fiber: Product contains fiber (1.5 g/100ml)</t>
        </is>
      </c>
    </row>
    <row r="953">
      <c r="A953" s="3" t="inlineStr">
        <is>
          <t>2.77</t>
        </is>
      </c>
      <c r="B953" s="3" t="inlineStr">
        <is>
          <t>Īpašiem medicīniskiem nolūkiem paredzēta pārtika. Uztura režīms nepietiekama uztura uzņemšanas gadījumā cilvēkiem, kuri ir pakļauti nepietiekama uztur</t>
        </is>
      </c>
      <c r="C953" s="3" t="n">
        <v>5</v>
      </c>
      <c r="D953" s="3" t="inlineStr">
        <is>
          <t>Isosource 2.0 Protein 500 ml</t>
        </is>
      </c>
      <c r="E953" s="5" t="inlineStr">
        <is>
          <t>NON_COMPLIANT</t>
        </is>
      </c>
      <c r="F953" s="3" t="n">
        <v>0.714</v>
      </c>
      <c r="G953" s="3" t="n">
        <v>5</v>
      </c>
      <c r="H953" s="3" t="n">
        <v>2</v>
      </c>
      <c r="I953" s="3" t="n">
        <v>0</v>
      </c>
      <c r="J953" s="3" t="inlineStr">
        <is>
          <t>energy: 200.0 kcal/100ml vs = 150.0 kcal/100ml; volume: 500.0 ml vs = 330.0 ml</t>
        </is>
      </c>
      <c r="K953" s="3" t="inlineStr"/>
      <c r="L953" s="3" t="inlineStr">
        <is>
          <t>FAIL energy: 200.0 does not satisfy = 150.0; FAIL volume: 500.0 ml != 330.0 ml</t>
        </is>
      </c>
    </row>
    <row r="954">
      <c r="A954" s="3" t="inlineStr">
        <is>
          <t>2.78</t>
        </is>
      </c>
      <c r="B954" s="3" t="inlineStr">
        <is>
          <t>Īpašiem medicīniskiem nolūkiem paredzēta pārtika. Uztura režīms nepietiekama uztura uzņemšanas gadījumā cilvēkiem, kuri ir pakļauti nepietiekama uztur</t>
        </is>
      </c>
      <c r="C954" s="3" t="n">
        <v>1</v>
      </c>
      <c r="D954" s="3" t="inlineStr">
        <is>
          <t>Isosource Energy 500 ml</t>
        </is>
      </c>
      <c r="E954" s="5" t="inlineStr">
        <is>
          <t>NON_COMPLIANT</t>
        </is>
      </c>
      <c r="F954" s="3" t="n">
        <v>0.857</v>
      </c>
      <c r="G954" s="3" t="n">
        <v>6</v>
      </c>
      <c r="H954" s="3" t="n">
        <v>1</v>
      </c>
      <c r="I954" s="3" t="n">
        <v>0</v>
      </c>
      <c r="J954" s="3" t="inlineStr">
        <is>
          <t>volume: 500.0 ml vs = 330.0 ml</t>
        </is>
      </c>
      <c r="K954" s="3" t="inlineStr"/>
      <c r="L954" s="3" t="inlineStr">
        <is>
          <t>FAIL volume: 500.0 ml != 330.0 ml</t>
        </is>
      </c>
    </row>
    <row r="955">
      <c r="A955" s="3" t="inlineStr">
        <is>
          <t>2.78</t>
        </is>
      </c>
      <c r="B955" s="3" t="inlineStr">
        <is>
          <t>Īpašiem medicīniskiem nolūkiem paredzēta pārtika. Uztura režīms nepietiekama uztura uzņemšanas gadījumā cilvēkiem, kuri ir pakļauti nepietiekama uztur</t>
        </is>
      </c>
      <c r="C955" s="3" t="n">
        <v>2</v>
      </c>
      <c r="D955" s="3" t="inlineStr">
        <is>
          <t>Isosource Standard 500 ml</t>
        </is>
      </c>
      <c r="E955" s="5" t="inlineStr">
        <is>
          <t>NON_COMPLIANT</t>
        </is>
      </c>
      <c r="F955" s="3" t="n">
        <v>0.714</v>
      </c>
      <c r="G955" s="3" t="n">
        <v>5</v>
      </c>
      <c r="H955" s="3" t="n">
        <v>2</v>
      </c>
      <c r="I955" s="3" t="n">
        <v>0</v>
      </c>
      <c r="J955" s="3" t="inlineStr">
        <is>
          <t>energy: 103.0 kcal/100ml vs = 150.0 kcal/100ml; volume: 500.0 ml vs = 330.0 ml</t>
        </is>
      </c>
      <c r="K955" s="3" t="inlineStr"/>
      <c r="L955" s="3" t="inlineStr">
        <is>
          <t>FAIL energy: 103.0 does not satisfy = 150.0; FAIL volume: 500.0 ml != 330.0 ml</t>
        </is>
      </c>
    </row>
    <row r="956">
      <c r="A956" s="3" t="inlineStr">
        <is>
          <t>2.78</t>
        </is>
      </c>
      <c r="B956" s="3" t="inlineStr">
        <is>
          <t>Īpašiem medicīniskiem nolūkiem paredzēta pārtika. Uztura režīms nepietiekama uztura uzņemšanas gadījumā cilvēkiem, kuri ir pakļauti nepietiekama uztur</t>
        </is>
      </c>
      <c r="C956" s="3" t="n">
        <v>3</v>
      </c>
      <c r="D956" s="3" t="inlineStr">
        <is>
          <t>Isosource Standard 1000 ml</t>
        </is>
      </c>
      <c r="E956" s="5" t="inlineStr">
        <is>
          <t>NON_COMPLIANT</t>
        </is>
      </c>
      <c r="F956" s="3" t="n">
        <v>0.714</v>
      </c>
      <c r="G956" s="3" t="n">
        <v>5</v>
      </c>
      <c r="H956" s="3" t="n">
        <v>2</v>
      </c>
      <c r="I956" s="3" t="n">
        <v>0</v>
      </c>
      <c r="J956" s="3" t="inlineStr">
        <is>
          <t>energy: 103.0 kcal/100ml vs = 150.0 kcal/100ml; volume: 1000.0 ml vs = 330.0 ml</t>
        </is>
      </c>
      <c r="K956" s="3" t="inlineStr"/>
      <c r="L956" s="3" t="inlineStr">
        <is>
          <t>FAIL energy: 103.0 does not satisfy = 150.0; FAIL volume: 1000.0 ml != 330.0 ml</t>
        </is>
      </c>
    </row>
    <row r="957">
      <c r="A957" s="3" t="inlineStr">
        <is>
          <t>2.78</t>
        </is>
      </c>
      <c r="B957" s="3" t="inlineStr">
        <is>
          <t>Īpašiem medicīniskiem nolūkiem paredzēta pārtika. Uztura režīms nepietiekama uztura uzņemšanas gadījumā cilvēkiem, kuri ir pakļauti nepietiekama uztur</t>
        </is>
      </c>
      <c r="C957" s="3" t="n">
        <v>4</v>
      </c>
      <c r="D957" s="3" t="inlineStr">
        <is>
          <t>Isosource Energy Fibre 500 ml</t>
        </is>
      </c>
      <c r="E957" s="5" t="inlineStr">
        <is>
          <t>NON_COMPLIANT</t>
        </is>
      </c>
      <c r="F957" s="3" t="n">
        <v>0.714</v>
      </c>
      <c r="G957" s="3" t="n">
        <v>5</v>
      </c>
      <c r="H957" s="3" t="n">
        <v>2</v>
      </c>
      <c r="I957" s="3" t="n">
        <v>0</v>
      </c>
      <c r="J957" s="3" t="inlineStr">
        <is>
          <t>volume: 500.0 ml vs = 330.0 ml; contains_fiber: fiber=1.5 g/100ml vs no fiber</t>
        </is>
      </c>
      <c r="K957" s="3" t="inlineStr"/>
      <c r="L957" s="3" t="inlineStr">
        <is>
          <t>FAIL volume: 500.0 ml != 330.0 ml; FAIL contains_fiber: Product contains fiber (1.5 g/100ml)</t>
        </is>
      </c>
    </row>
    <row r="958">
      <c r="A958" s="3" t="inlineStr">
        <is>
          <t>2.78</t>
        </is>
      </c>
      <c r="B958" s="3" t="inlineStr">
        <is>
          <t>Īpašiem medicīniskiem nolūkiem paredzēta pārtika. Uztura režīms nepietiekama uztura uzņemšanas gadījumā cilvēkiem, kuri ir pakļauti nepietiekama uztur</t>
        </is>
      </c>
      <c r="C958" s="3" t="n">
        <v>5</v>
      </c>
      <c r="D958" s="3" t="inlineStr">
        <is>
          <t>Isosource 2.0 Protein 500 ml</t>
        </is>
      </c>
      <c r="E958" s="5" t="inlineStr">
        <is>
          <t>NON_COMPLIANT</t>
        </is>
      </c>
      <c r="F958" s="3" t="n">
        <v>0.714</v>
      </c>
      <c r="G958" s="3" t="n">
        <v>5</v>
      </c>
      <c r="H958" s="3" t="n">
        <v>2</v>
      </c>
      <c r="I958" s="3" t="n">
        <v>0</v>
      </c>
      <c r="J958" s="3" t="inlineStr">
        <is>
          <t>energy: 200.0 kcal/100ml vs = 150.0 kcal/100ml; volume: 500.0 ml vs = 330.0 ml</t>
        </is>
      </c>
      <c r="K958" s="3" t="inlineStr"/>
      <c r="L958" s="3" t="inlineStr">
        <is>
          <t>FAIL energy: 200.0 does not satisfy = 150.0; FAIL volume: 500.0 ml != 330.0 ml</t>
        </is>
      </c>
    </row>
    <row r="959">
      <c r="A959" s="3" t="inlineStr">
        <is>
          <t>2.79</t>
        </is>
      </c>
      <c r="B959" s="3" t="inlineStr">
        <is>
          <t>Īpašiem medicīniskiem nolūkiem paredzēta pārtika. Uztura režīms nepietiekama uztura uzņemšanas gadījumā cilvēkiem, kuri ir pakļauti nepietiekama uztur</t>
        </is>
      </c>
      <c r="C959" s="3" t="n">
        <v>1</v>
      </c>
      <c r="D959" s="3" t="inlineStr">
        <is>
          <t>Isosource Energy 500 ml</t>
        </is>
      </c>
      <c r="E959" s="5" t="inlineStr">
        <is>
          <t>NON_COMPLIANT</t>
        </is>
      </c>
      <c r="F959" s="3" t="n">
        <v>0.857</v>
      </c>
      <c r="G959" s="3" t="n">
        <v>6</v>
      </c>
      <c r="H959" s="3" t="n">
        <v>1</v>
      </c>
      <c r="I959" s="3" t="n">
        <v>0</v>
      </c>
      <c r="J959" s="3" t="inlineStr">
        <is>
          <t>volume: 500.0 ml vs = 330.0 ml</t>
        </is>
      </c>
      <c r="K959" s="3" t="inlineStr"/>
      <c r="L959" s="3" t="inlineStr">
        <is>
          <t>FAIL volume: 500.0 ml != 330.0 ml</t>
        </is>
      </c>
    </row>
    <row r="960">
      <c r="A960" s="3" t="inlineStr">
        <is>
          <t>2.79</t>
        </is>
      </c>
      <c r="B960" s="3" t="inlineStr">
        <is>
          <t>Īpašiem medicīniskiem nolūkiem paredzēta pārtika. Uztura režīms nepietiekama uztura uzņemšanas gadījumā cilvēkiem, kuri ir pakļauti nepietiekama uztur</t>
        </is>
      </c>
      <c r="C960" s="3" t="n">
        <v>2</v>
      </c>
      <c r="D960" s="3" t="inlineStr">
        <is>
          <t>Isosource Standard 500 ml</t>
        </is>
      </c>
      <c r="E960" s="5" t="inlineStr">
        <is>
          <t>NON_COMPLIANT</t>
        </is>
      </c>
      <c r="F960" s="3" t="n">
        <v>0.714</v>
      </c>
      <c r="G960" s="3" t="n">
        <v>5</v>
      </c>
      <c r="H960" s="3" t="n">
        <v>2</v>
      </c>
      <c r="I960" s="3" t="n">
        <v>0</v>
      </c>
      <c r="J960" s="3" t="inlineStr">
        <is>
          <t>energy: 103.0 kcal/100ml vs = 150.0 kcal/100ml; volume: 500.0 ml vs = 330.0 ml</t>
        </is>
      </c>
      <c r="K960" s="3" t="inlineStr"/>
      <c r="L960" s="3" t="inlineStr">
        <is>
          <t>FAIL energy: 103.0 does not satisfy = 150.0; FAIL volume: 500.0 ml != 330.0 ml</t>
        </is>
      </c>
    </row>
    <row r="961">
      <c r="A961" s="3" t="inlineStr">
        <is>
          <t>2.79</t>
        </is>
      </c>
      <c r="B961" s="3" t="inlineStr">
        <is>
          <t>Īpašiem medicīniskiem nolūkiem paredzēta pārtika. Uztura režīms nepietiekama uztura uzņemšanas gadījumā cilvēkiem, kuri ir pakļauti nepietiekama uztur</t>
        </is>
      </c>
      <c r="C961" s="3" t="n">
        <v>3</v>
      </c>
      <c r="D961" s="3" t="inlineStr">
        <is>
          <t>Isosource Standard 1000 ml</t>
        </is>
      </c>
      <c r="E961" s="5" t="inlineStr">
        <is>
          <t>NON_COMPLIANT</t>
        </is>
      </c>
      <c r="F961" s="3" t="n">
        <v>0.714</v>
      </c>
      <c r="G961" s="3" t="n">
        <v>5</v>
      </c>
      <c r="H961" s="3" t="n">
        <v>2</v>
      </c>
      <c r="I961" s="3" t="n">
        <v>0</v>
      </c>
      <c r="J961" s="3" t="inlineStr">
        <is>
          <t>energy: 103.0 kcal/100ml vs = 150.0 kcal/100ml; volume: 1000.0 ml vs = 330.0 ml</t>
        </is>
      </c>
      <c r="K961" s="3" t="inlineStr"/>
      <c r="L961" s="3" t="inlineStr">
        <is>
          <t>FAIL energy: 103.0 does not satisfy = 150.0; FAIL volume: 1000.0 ml != 330.0 ml</t>
        </is>
      </c>
    </row>
    <row r="962">
      <c r="A962" s="3" t="inlineStr">
        <is>
          <t>2.79</t>
        </is>
      </c>
      <c r="B962" s="3" t="inlineStr">
        <is>
          <t>Īpašiem medicīniskiem nolūkiem paredzēta pārtika. Uztura režīms nepietiekama uztura uzņemšanas gadījumā cilvēkiem, kuri ir pakļauti nepietiekama uztur</t>
        </is>
      </c>
      <c r="C962" s="3" t="n">
        <v>4</v>
      </c>
      <c r="D962" s="3" t="inlineStr">
        <is>
          <t>Isosource Energy Fibre 500 ml</t>
        </is>
      </c>
      <c r="E962" s="5" t="inlineStr">
        <is>
          <t>NON_COMPLIANT</t>
        </is>
      </c>
      <c r="F962" s="3" t="n">
        <v>0.714</v>
      </c>
      <c r="G962" s="3" t="n">
        <v>5</v>
      </c>
      <c r="H962" s="3" t="n">
        <v>2</v>
      </c>
      <c r="I962" s="3" t="n">
        <v>0</v>
      </c>
      <c r="J962" s="3" t="inlineStr">
        <is>
          <t>volume: 500.0 ml vs = 330.0 ml; contains_fiber: fiber=1.5 g/100ml vs no fiber</t>
        </is>
      </c>
      <c r="K962" s="3" t="inlineStr"/>
      <c r="L962" s="3" t="inlineStr">
        <is>
          <t>FAIL volume: 500.0 ml != 330.0 ml; FAIL contains_fiber: Product contains fiber (1.5 g/100ml)</t>
        </is>
      </c>
    </row>
    <row r="963">
      <c r="A963" s="3" t="inlineStr">
        <is>
          <t>2.79</t>
        </is>
      </c>
      <c r="B963" s="3" t="inlineStr">
        <is>
          <t>Īpašiem medicīniskiem nolūkiem paredzēta pārtika. Uztura režīms nepietiekama uztura uzņemšanas gadījumā cilvēkiem, kuri ir pakļauti nepietiekama uztur</t>
        </is>
      </c>
      <c r="C963" s="3" t="n">
        <v>5</v>
      </c>
      <c r="D963" s="3" t="inlineStr">
        <is>
          <t>Isosource 2.0 Protein 500 ml</t>
        </is>
      </c>
      <c r="E963" s="5" t="inlineStr">
        <is>
          <t>NON_COMPLIANT</t>
        </is>
      </c>
      <c r="F963" s="3" t="n">
        <v>0.714</v>
      </c>
      <c r="G963" s="3" t="n">
        <v>5</v>
      </c>
      <c r="H963" s="3" t="n">
        <v>2</v>
      </c>
      <c r="I963" s="3" t="n">
        <v>0</v>
      </c>
      <c r="J963" s="3" t="inlineStr">
        <is>
          <t>energy: 200.0 kcal/100ml vs = 150.0 kcal/100ml; volume: 500.0 ml vs = 330.0 ml</t>
        </is>
      </c>
      <c r="K963" s="3" t="inlineStr"/>
      <c r="L963" s="3" t="inlineStr">
        <is>
          <t>FAIL energy: 200.0 does not satisfy = 150.0; FAIL volume: 500.0 ml != 330.0 ml</t>
        </is>
      </c>
    </row>
    <row r="964">
      <c r="A964" s="3" t="inlineStr">
        <is>
          <t>2.80</t>
        </is>
      </c>
      <c r="B964" s="3" t="inlineStr">
        <is>
          <t>Īpašiem medicīniskiem nolūkiem paredzēta pārtika. Uztura režīms nepietiekama uztura uzņemšanas gadījumā cilvēkiem, kuri ir pakļauti nepietiekama uztur</t>
        </is>
      </c>
      <c r="C964" s="3" t="n">
        <v>1</v>
      </c>
      <c r="D964" s="3" t="inlineStr">
        <is>
          <t>Isosource 2.0 Protein 500 ml</t>
        </is>
      </c>
      <c r="E964" s="6" t="inlineStr">
        <is>
          <t>COMPLIANT</t>
        </is>
      </c>
      <c r="F964" s="3" t="n">
        <v>1</v>
      </c>
      <c r="G964" s="3" t="n">
        <v>4</v>
      </c>
      <c r="H964" s="3" t="n">
        <v>0</v>
      </c>
      <c r="I964" s="3" t="n">
        <v>0</v>
      </c>
      <c r="J964" s="3" t="inlineStr"/>
      <c r="K964" s="3" t="inlineStr"/>
      <c r="L964" s="3" t="inlineStr">
        <is>
          <t>All checked criteria passed</t>
        </is>
      </c>
    </row>
    <row r="965">
      <c r="A965" s="3" t="inlineStr">
        <is>
          <t>2.80</t>
        </is>
      </c>
      <c r="B965" s="3" t="inlineStr">
        <is>
          <t>Īpašiem medicīniskiem nolūkiem paredzēta pārtika. Uztura režīms nepietiekama uztura uzņemšanas gadījumā cilvēkiem, kuri ir pakļauti nepietiekama uztur</t>
        </is>
      </c>
      <c r="C965" s="3" t="n">
        <v>2</v>
      </c>
      <c r="D965" s="3" t="inlineStr">
        <is>
          <t>Peptamen 2.0 Enteral 500 ml</t>
        </is>
      </c>
      <c r="E965" s="6" t="inlineStr">
        <is>
          <t>COMPLIANT</t>
        </is>
      </c>
      <c r="F965" s="3" t="n">
        <v>1</v>
      </c>
      <c r="G965" s="3" t="n">
        <v>4</v>
      </c>
      <c r="H965" s="3" t="n">
        <v>0</v>
      </c>
      <c r="I965" s="3" t="n">
        <v>0</v>
      </c>
      <c r="J965" s="3" t="inlineStr"/>
      <c r="K965" s="3" t="inlineStr"/>
      <c r="L965" s="3" t="inlineStr">
        <is>
          <t>All checked criteria passed</t>
        </is>
      </c>
    </row>
    <row r="966">
      <c r="A966" s="3" t="inlineStr">
        <is>
          <t>2.80</t>
        </is>
      </c>
      <c r="B966" s="3" t="inlineStr">
        <is>
          <t>Īpašiem medicīniskiem nolūkiem paredzēta pārtika. Uztura režīms nepietiekama uztura uzņemšanas gadījumā cilvēkiem, kuri ir pakļauti nepietiekama uztur</t>
        </is>
      </c>
      <c r="C966" s="3" t="n">
        <v>3</v>
      </c>
      <c r="D966" s="3" t="inlineStr">
        <is>
          <t>Isosource Standard 500 ml</t>
        </is>
      </c>
      <c r="E966" s="5" t="inlineStr">
        <is>
          <t>NON_COMPLIANT</t>
        </is>
      </c>
      <c r="F966" s="3" t="n">
        <v>0.75</v>
      </c>
      <c r="G966" s="3" t="n">
        <v>3</v>
      </c>
      <c r="H966" s="3" t="n">
        <v>1</v>
      </c>
      <c r="I966" s="3" t="n">
        <v>0</v>
      </c>
      <c r="J966" s="3" t="inlineStr">
        <is>
          <t>energy: 103.0 kcal/100ml vs = 202.0 kcal/100ml</t>
        </is>
      </c>
      <c r="K966" s="3" t="inlineStr"/>
      <c r="L966" s="3" t="inlineStr">
        <is>
          <t>FAIL energy: 103.0 does not satisfy = 202.0</t>
        </is>
      </c>
    </row>
    <row r="967">
      <c r="A967" s="3" t="inlineStr">
        <is>
          <t>2.80</t>
        </is>
      </c>
      <c r="B967" s="3" t="inlineStr">
        <is>
          <t>Īpašiem medicīniskiem nolūkiem paredzēta pārtika. Uztura režīms nepietiekama uztura uzņemšanas gadījumā cilvēkiem, kuri ir pakļauti nepietiekama uztur</t>
        </is>
      </c>
      <c r="C967" s="3" t="n">
        <v>4</v>
      </c>
      <c r="D967" s="3" t="inlineStr">
        <is>
          <t>Isosource Standard 1000 ml</t>
        </is>
      </c>
      <c r="E967" s="5" t="inlineStr">
        <is>
          <t>NON_COMPLIANT</t>
        </is>
      </c>
      <c r="F967" s="3" t="n">
        <v>0.75</v>
      </c>
      <c r="G967" s="3" t="n">
        <v>3</v>
      </c>
      <c r="H967" s="3" t="n">
        <v>1</v>
      </c>
      <c r="I967" s="3" t="n">
        <v>0</v>
      </c>
      <c r="J967" s="3" t="inlineStr">
        <is>
          <t>energy: 103.0 kcal/100ml vs = 202.0 kcal/100ml</t>
        </is>
      </c>
      <c r="K967" s="3" t="inlineStr"/>
      <c r="L967" s="3" t="inlineStr">
        <is>
          <t>FAIL energy: 103.0 does not satisfy = 202.0</t>
        </is>
      </c>
    </row>
    <row r="968">
      <c r="A968" s="3" t="inlineStr">
        <is>
          <t>2.80</t>
        </is>
      </c>
      <c r="B968" s="3" t="inlineStr">
        <is>
          <t>Īpašiem medicīniskiem nolūkiem paredzēta pārtika. Uztura režīms nepietiekama uztura uzņemšanas gadījumā cilvēkiem, kuri ir pakļauti nepietiekama uztur</t>
        </is>
      </c>
      <c r="C968" s="3" t="n">
        <v>5</v>
      </c>
      <c r="D968" s="3" t="inlineStr">
        <is>
          <t>Isosource Standard Fibre 500 ml</t>
        </is>
      </c>
      <c r="E968" s="5" t="inlineStr">
        <is>
          <t>NON_COMPLIANT</t>
        </is>
      </c>
      <c r="F968" s="3" t="n">
        <v>0.75</v>
      </c>
      <c r="G968" s="3" t="n">
        <v>3</v>
      </c>
      <c r="H968" s="3" t="n">
        <v>1</v>
      </c>
      <c r="I968" s="3" t="n">
        <v>0</v>
      </c>
      <c r="J968" s="3" t="inlineStr">
        <is>
          <t>energy: 103.0 kcal/100ml vs = 202.0 kcal/100ml</t>
        </is>
      </c>
      <c r="K968" s="3" t="inlineStr"/>
      <c r="L968" s="3" t="inlineStr">
        <is>
          <t>FAIL energy: 103.0 does not satisfy = 202.0</t>
        </is>
      </c>
    </row>
    <row r="969">
      <c r="A969" s="3" t="inlineStr">
        <is>
          <t>2.81</t>
        </is>
      </c>
      <c r="B969" s="3" t="inlineStr">
        <is>
          <t>Īpašiem medicīniskiem nolūkiem paredzēta pārtika. Uztura režīms nepietiekama uztura uzņemšanas gadījumā cilvēkiem, kuri ir pakļauti nepietiekama uztur</t>
        </is>
      </c>
      <c r="C969" s="3" t="n">
        <v>1</v>
      </c>
      <c r="D969" s="3" t="inlineStr">
        <is>
          <t>Isosource 2.0 Protein 500 ml</t>
        </is>
      </c>
      <c r="E969" s="6" t="inlineStr">
        <is>
          <t>COMPLIANT</t>
        </is>
      </c>
      <c r="F969" s="3" t="n">
        <v>1</v>
      </c>
      <c r="G969" s="3" t="n">
        <v>4</v>
      </c>
      <c r="H969" s="3" t="n">
        <v>0</v>
      </c>
      <c r="I969" s="3" t="n">
        <v>0</v>
      </c>
      <c r="J969" s="3" t="inlineStr"/>
      <c r="K969" s="3" t="inlineStr"/>
      <c r="L969" s="3" t="inlineStr">
        <is>
          <t>All checked criteria passed</t>
        </is>
      </c>
    </row>
    <row r="970">
      <c r="A970" s="3" t="inlineStr">
        <is>
          <t>2.81</t>
        </is>
      </c>
      <c r="B970" s="3" t="inlineStr">
        <is>
          <t>Īpašiem medicīniskiem nolūkiem paredzēta pārtika. Uztura režīms nepietiekama uztura uzņemšanas gadījumā cilvēkiem, kuri ir pakļauti nepietiekama uztur</t>
        </is>
      </c>
      <c r="C970" s="3" t="n">
        <v>2</v>
      </c>
      <c r="D970" s="3" t="inlineStr">
        <is>
          <t>Peptamen 2.0 Enteral 500 ml</t>
        </is>
      </c>
      <c r="E970" s="6" t="inlineStr">
        <is>
          <t>COMPLIANT</t>
        </is>
      </c>
      <c r="F970" s="3" t="n">
        <v>1</v>
      </c>
      <c r="G970" s="3" t="n">
        <v>4</v>
      </c>
      <c r="H970" s="3" t="n">
        <v>0</v>
      </c>
      <c r="I970" s="3" t="n">
        <v>0</v>
      </c>
      <c r="J970" s="3" t="inlineStr"/>
      <c r="K970" s="3" t="inlineStr"/>
      <c r="L970" s="3" t="inlineStr">
        <is>
          <t>All checked criteria passed</t>
        </is>
      </c>
    </row>
    <row r="971">
      <c r="A971" s="3" t="inlineStr">
        <is>
          <t>2.81</t>
        </is>
      </c>
      <c r="B971" s="3" t="inlineStr">
        <is>
          <t>Īpašiem medicīniskiem nolūkiem paredzēta pārtika. Uztura režīms nepietiekama uztura uzņemšanas gadījumā cilvēkiem, kuri ir pakļauti nepietiekama uztur</t>
        </is>
      </c>
      <c r="C971" s="3" t="n">
        <v>3</v>
      </c>
      <c r="D971" s="3" t="inlineStr">
        <is>
          <t>Isosource Standard 500 ml</t>
        </is>
      </c>
      <c r="E971" s="5" t="inlineStr">
        <is>
          <t>NON_COMPLIANT</t>
        </is>
      </c>
      <c r="F971" s="3" t="n">
        <v>0.75</v>
      </c>
      <c r="G971" s="3" t="n">
        <v>3</v>
      </c>
      <c r="H971" s="3" t="n">
        <v>1</v>
      </c>
      <c r="I971" s="3" t="n">
        <v>0</v>
      </c>
      <c r="J971" s="3" t="inlineStr">
        <is>
          <t>energy: 103.0 kcal/100ml vs = 202.0 kcal/100ml</t>
        </is>
      </c>
      <c r="K971" s="3" t="inlineStr"/>
      <c r="L971" s="3" t="inlineStr">
        <is>
          <t>FAIL energy: 103.0 does not satisfy = 202.0</t>
        </is>
      </c>
    </row>
    <row r="972">
      <c r="A972" s="3" t="inlineStr">
        <is>
          <t>2.81</t>
        </is>
      </c>
      <c r="B972" s="3" t="inlineStr">
        <is>
          <t>Īpašiem medicīniskiem nolūkiem paredzēta pārtika. Uztura režīms nepietiekama uztura uzņemšanas gadījumā cilvēkiem, kuri ir pakļauti nepietiekama uztur</t>
        </is>
      </c>
      <c r="C972" s="3" t="n">
        <v>4</v>
      </c>
      <c r="D972" s="3" t="inlineStr">
        <is>
          <t>Isosource Standard 1000 ml</t>
        </is>
      </c>
      <c r="E972" s="5" t="inlineStr">
        <is>
          <t>NON_COMPLIANT</t>
        </is>
      </c>
      <c r="F972" s="3" t="n">
        <v>0.75</v>
      </c>
      <c r="G972" s="3" t="n">
        <v>3</v>
      </c>
      <c r="H972" s="3" t="n">
        <v>1</v>
      </c>
      <c r="I972" s="3" t="n">
        <v>0</v>
      </c>
      <c r="J972" s="3" t="inlineStr">
        <is>
          <t>energy: 103.0 kcal/100ml vs = 202.0 kcal/100ml</t>
        </is>
      </c>
      <c r="K972" s="3" t="inlineStr"/>
      <c r="L972" s="3" t="inlineStr">
        <is>
          <t>FAIL energy: 103.0 does not satisfy = 202.0</t>
        </is>
      </c>
    </row>
    <row r="973">
      <c r="A973" s="3" t="inlineStr">
        <is>
          <t>2.81</t>
        </is>
      </c>
      <c r="B973" s="3" t="inlineStr">
        <is>
          <t>Īpašiem medicīniskiem nolūkiem paredzēta pārtika. Uztura režīms nepietiekama uztura uzņemšanas gadījumā cilvēkiem, kuri ir pakļauti nepietiekama uztur</t>
        </is>
      </c>
      <c r="C973" s="3" t="n">
        <v>5</v>
      </c>
      <c r="D973" s="3" t="inlineStr">
        <is>
          <t>Isosource Standard Fibre 500 ml</t>
        </is>
      </c>
      <c r="E973" s="5" t="inlineStr">
        <is>
          <t>NON_COMPLIANT</t>
        </is>
      </c>
      <c r="F973" s="3" t="n">
        <v>0.75</v>
      </c>
      <c r="G973" s="3" t="n">
        <v>3</v>
      </c>
      <c r="H973" s="3" t="n">
        <v>1</v>
      </c>
      <c r="I973" s="3" t="n">
        <v>0</v>
      </c>
      <c r="J973" s="3" t="inlineStr">
        <is>
          <t>energy: 103.0 kcal/100ml vs = 202.0 kcal/100ml</t>
        </is>
      </c>
      <c r="K973" s="3" t="inlineStr"/>
      <c r="L973" s="3" t="inlineStr">
        <is>
          <t>FAIL energy: 103.0 does not satisfy = 202.0</t>
        </is>
      </c>
    </row>
    <row r="974">
      <c r="A974" s="3" t="inlineStr">
        <is>
          <t>2.82</t>
        </is>
      </c>
      <c r="B974" s="3" t="inlineStr">
        <is>
          <t>Īpašiem medicīniskiem nolūkiem paredzēta pārtika. Uztura režīms nepietiekama uztura uzņemšanas gadījumā cilvēkiem, kuri ir pakļauti nepietiekama uztur</t>
        </is>
      </c>
      <c r="C974" s="3" t="n">
        <v>1</v>
      </c>
      <c r="D974" s="3" t="inlineStr">
        <is>
          <t>Isosource 2.0 Protein 500 ml</t>
        </is>
      </c>
      <c r="E974" s="6" t="inlineStr">
        <is>
          <t>COMPLIANT</t>
        </is>
      </c>
      <c r="F974" s="3" t="n">
        <v>1</v>
      </c>
      <c r="G974" s="3" t="n">
        <v>4</v>
      </c>
      <c r="H974" s="3" t="n">
        <v>0</v>
      </c>
      <c r="I974" s="3" t="n">
        <v>0</v>
      </c>
      <c r="J974" s="3" t="inlineStr"/>
      <c r="K974" s="3" t="inlineStr"/>
      <c r="L974" s="3" t="inlineStr">
        <is>
          <t>All checked criteria passed</t>
        </is>
      </c>
    </row>
    <row r="975">
      <c r="A975" s="3" t="inlineStr">
        <is>
          <t>2.82</t>
        </is>
      </c>
      <c r="B975" s="3" t="inlineStr">
        <is>
          <t>Īpašiem medicīniskiem nolūkiem paredzēta pārtika. Uztura režīms nepietiekama uztura uzņemšanas gadījumā cilvēkiem, kuri ir pakļauti nepietiekama uztur</t>
        </is>
      </c>
      <c r="C975" s="3" t="n">
        <v>2</v>
      </c>
      <c r="D975" s="3" t="inlineStr">
        <is>
          <t>Peptamen 2.0 Enteral 500 ml</t>
        </is>
      </c>
      <c r="E975" s="6" t="inlineStr">
        <is>
          <t>COMPLIANT</t>
        </is>
      </c>
      <c r="F975" s="3" t="n">
        <v>1</v>
      </c>
      <c r="G975" s="3" t="n">
        <v>4</v>
      </c>
      <c r="H975" s="3" t="n">
        <v>0</v>
      </c>
      <c r="I975" s="3" t="n">
        <v>0</v>
      </c>
      <c r="J975" s="3" t="inlineStr"/>
      <c r="K975" s="3" t="inlineStr"/>
      <c r="L975" s="3" t="inlineStr">
        <is>
          <t>All checked criteria passed</t>
        </is>
      </c>
    </row>
    <row r="976">
      <c r="A976" s="3" t="inlineStr">
        <is>
          <t>2.82</t>
        </is>
      </c>
      <c r="B976" s="3" t="inlineStr">
        <is>
          <t>Īpašiem medicīniskiem nolūkiem paredzēta pārtika. Uztura režīms nepietiekama uztura uzņemšanas gadījumā cilvēkiem, kuri ir pakļauti nepietiekama uztur</t>
        </is>
      </c>
      <c r="C976" s="3" t="n">
        <v>3</v>
      </c>
      <c r="D976" s="3" t="inlineStr">
        <is>
          <t>Isosource Standard 500 ml</t>
        </is>
      </c>
      <c r="E976" s="5" t="inlineStr">
        <is>
          <t>NON_COMPLIANT</t>
        </is>
      </c>
      <c r="F976" s="3" t="n">
        <v>0.75</v>
      </c>
      <c r="G976" s="3" t="n">
        <v>3</v>
      </c>
      <c r="H976" s="3" t="n">
        <v>1</v>
      </c>
      <c r="I976" s="3" t="n">
        <v>0</v>
      </c>
      <c r="J976" s="3" t="inlineStr">
        <is>
          <t>energy: 103.0 kcal/100ml vs = 202.0 kcal/100ml</t>
        </is>
      </c>
      <c r="K976" s="3" t="inlineStr"/>
      <c r="L976" s="3" t="inlineStr">
        <is>
          <t>FAIL energy: 103.0 does not satisfy = 202.0</t>
        </is>
      </c>
    </row>
    <row r="977">
      <c r="A977" s="3" t="inlineStr">
        <is>
          <t>2.82</t>
        </is>
      </c>
      <c r="B977" s="3" t="inlineStr">
        <is>
          <t>Īpašiem medicīniskiem nolūkiem paredzēta pārtika. Uztura režīms nepietiekama uztura uzņemšanas gadījumā cilvēkiem, kuri ir pakļauti nepietiekama uztur</t>
        </is>
      </c>
      <c r="C977" s="3" t="n">
        <v>4</v>
      </c>
      <c r="D977" s="3" t="inlineStr">
        <is>
          <t>Isosource Standard 1000 ml</t>
        </is>
      </c>
      <c r="E977" s="5" t="inlineStr">
        <is>
          <t>NON_COMPLIANT</t>
        </is>
      </c>
      <c r="F977" s="3" t="n">
        <v>0.75</v>
      </c>
      <c r="G977" s="3" t="n">
        <v>3</v>
      </c>
      <c r="H977" s="3" t="n">
        <v>1</v>
      </c>
      <c r="I977" s="3" t="n">
        <v>0</v>
      </c>
      <c r="J977" s="3" t="inlineStr">
        <is>
          <t>energy: 103.0 kcal/100ml vs = 202.0 kcal/100ml</t>
        </is>
      </c>
      <c r="K977" s="3" t="inlineStr"/>
      <c r="L977" s="3" t="inlineStr">
        <is>
          <t>FAIL energy: 103.0 does not satisfy = 202.0</t>
        </is>
      </c>
    </row>
    <row r="978">
      <c r="A978" s="3" t="inlineStr">
        <is>
          <t>2.82</t>
        </is>
      </c>
      <c r="B978" s="3" t="inlineStr">
        <is>
          <t>Īpašiem medicīniskiem nolūkiem paredzēta pārtika. Uztura režīms nepietiekama uztura uzņemšanas gadījumā cilvēkiem, kuri ir pakļauti nepietiekama uztur</t>
        </is>
      </c>
      <c r="C978" s="3" t="n">
        <v>5</v>
      </c>
      <c r="D978" s="3" t="inlineStr">
        <is>
          <t>Isosource Standard Fibre 500 ml</t>
        </is>
      </c>
      <c r="E978" s="5" t="inlineStr">
        <is>
          <t>NON_COMPLIANT</t>
        </is>
      </c>
      <c r="F978" s="3" t="n">
        <v>0.75</v>
      </c>
      <c r="G978" s="3" t="n">
        <v>3</v>
      </c>
      <c r="H978" s="3" t="n">
        <v>1</v>
      </c>
      <c r="I978" s="3" t="n">
        <v>0</v>
      </c>
      <c r="J978" s="3" t="inlineStr">
        <is>
          <t>energy: 103.0 kcal/100ml vs = 202.0 kcal/100ml</t>
        </is>
      </c>
      <c r="K978" s="3" t="inlineStr"/>
      <c r="L978" s="3" t="inlineStr">
        <is>
          <t>FAIL energy: 103.0 does not satisfy = 202.0</t>
        </is>
      </c>
    </row>
    <row r="979">
      <c r="A979" s="3" t="inlineStr">
        <is>
          <t>2.83</t>
        </is>
      </c>
      <c r="B979" s="3" t="inlineStr">
        <is>
          <t>Īpašiem medicīniskiem nolūkiem paredzēta pārtika. Uztura režīms nepietiekama uztura uzņemšanas gadījumā cilvēkiem, kuri ir pakļauti nepietiekama uztur</t>
        </is>
      </c>
      <c r="C979" s="3" t="n">
        <v>1</v>
      </c>
      <c r="D979" s="3" t="inlineStr">
        <is>
          <t>Isosource 2.0 Protein 500 ml</t>
        </is>
      </c>
      <c r="E979" s="6" t="inlineStr">
        <is>
          <t>COMPLIANT</t>
        </is>
      </c>
      <c r="F979" s="3" t="n">
        <v>1</v>
      </c>
      <c r="G979" s="3" t="n">
        <v>4</v>
      </c>
      <c r="H979" s="3" t="n">
        <v>0</v>
      </c>
      <c r="I979" s="3" t="n">
        <v>0</v>
      </c>
      <c r="J979" s="3" t="inlineStr"/>
      <c r="K979" s="3" t="inlineStr"/>
      <c r="L979" s="3" t="inlineStr">
        <is>
          <t>All checked criteria passed</t>
        </is>
      </c>
    </row>
    <row r="980">
      <c r="A980" s="3" t="inlineStr">
        <is>
          <t>2.83</t>
        </is>
      </c>
      <c r="B980" s="3" t="inlineStr">
        <is>
          <t>Īpašiem medicīniskiem nolūkiem paredzēta pārtika. Uztura režīms nepietiekama uztura uzņemšanas gadījumā cilvēkiem, kuri ir pakļauti nepietiekama uztur</t>
        </is>
      </c>
      <c r="C980" s="3" t="n">
        <v>2</v>
      </c>
      <c r="D980" s="3" t="inlineStr">
        <is>
          <t>Peptamen 2.0 Enteral 500 ml</t>
        </is>
      </c>
      <c r="E980" s="6" t="inlineStr">
        <is>
          <t>COMPLIANT</t>
        </is>
      </c>
      <c r="F980" s="3" t="n">
        <v>1</v>
      </c>
      <c r="G980" s="3" t="n">
        <v>4</v>
      </c>
      <c r="H980" s="3" t="n">
        <v>0</v>
      </c>
      <c r="I980" s="3" t="n">
        <v>0</v>
      </c>
      <c r="J980" s="3" t="inlineStr"/>
      <c r="K980" s="3" t="inlineStr"/>
      <c r="L980" s="3" t="inlineStr">
        <is>
          <t>All checked criteria passed</t>
        </is>
      </c>
    </row>
    <row r="981">
      <c r="A981" s="3" t="inlineStr">
        <is>
          <t>2.83</t>
        </is>
      </c>
      <c r="B981" s="3" t="inlineStr">
        <is>
          <t>Īpašiem medicīniskiem nolūkiem paredzēta pārtika. Uztura režīms nepietiekama uztura uzņemšanas gadījumā cilvēkiem, kuri ir pakļauti nepietiekama uztur</t>
        </is>
      </c>
      <c r="C981" s="3" t="n">
        <v>3</v>
      </c>
      <c r="D981" s="3" t="inlineStr">
        <is>
          <t>Isosource Standard 500 ml</t>
        </is>
      </c>
      <c r="E981" s="5" t="inlineStr">
        <is>
          <t>NON_COMPLIANT</t>
        </is>
      </c>
      <c r="F981" s="3" t="n">
        <v>0.75</v>
      </c>
      <c r="G981" s="3" t="n">
        <v>3</v>
      </c>
      <c r="H981" s="3" t="n">
        <v>1</v>
      </c>
      <c r="I981" s="3" t="n">
        <v>0</v>
      </c>
      <c r="J981" s="3" t="inlineStr">
        <is>
          <t>energy: 103.0 kcal/100ml vs = 202.0 kcal/100ml</t>
        </is>
      </c>
      <c r="K981" s="3" t="inlineStr"/>
      <c r="L981" s="3" t="inlineStr">
        <is>
          <t>FAIL energy: 103.0 does not satisfy = 202.0</t>
        </is>
      </c>
    </row>
    <row r="982">
      <c r="A982" s="3" t="inlineStr">
        <is>
          <t>2.83</t>
        </is>
      </c>
      <c r="B982" s="3" t="inlineStr">
        <is>
          <t>Īpašiem medicīniskiem nolūkiem paredzēta pārtika. Uztura režīms nepietiekama uztura uzņemšanas gadījumā cilvēkiem, kuri ir pakļauti nepietiekama uztur</t>
        </is>
      </c>
      <c r="C982" s="3" t="n">
        <v>4</v>
      </c>
      <c r="D982" s="3" t="inlineStr">
        <is>
          <t>Isosource Standard 1000 ml</t>
        </is>
      </c>
      <c r="E982" s="5" t="inlineStr">
        <is>
          <t>NON_COMPLIANT</t>
        </is>
      </c>
      <c r="F982" s="3" t="n">
        <v>0.75</v>
      </c>
      <c r="G982" s="3" t="n">
        <v>3</v>
      </c>
      <c r="H982" s="3" t="n">
        <v>1</v>
      </c>
      <c r="I982" s="3" t="n">
        <v>0</v>
      </c>
      <c r="J982" s="3" t="inlineStr">
        <is>
          <t>energy: 103.0 kcal/100ml vs = 202.0 kcal/100ml</t>
        </is>
      </c>
      <c r="K982" s="3" t="inlineStr"/>
      <c r="L982" s="3" t="inlineStr">
        <is>
          <t>FAIL energy: 103.0 does not satisfy = 202.0</t>
        </is>
      </c>
    </row>
    <row r="983">
      <c r="A983" s="3" t="inlineStr">
        <is>
          <t>2.83</t>
        </is>
      </c>
      <c r="B983" s="3" t="inlineStr">
        <is>
          <t>Īpašiem medicīniskiem nolūkiem paredzēta pārtika. Uztura režīms nepietiekama uztura uzņemšanas gadījumā cilvēkiem, kuri ir pakļauti nepietiekama uztur</t>
        </is>
      </c>
      <c r="C983" s="3" t="n">
        <v>5</v>
      </c>
      <c r="D983" s="3" t="inlineStr">
        <is>
          <t>Isosource Standard Fibre 500 ml</t>
        </is>
      </c>
      <c r="E983" s="5" t="inlineStr">
        <is>
          <t>NON_COMPLIANT</t>
        </is>
      </c>
      <c r="F983" s="3" t="n">
        <v>0.75</v>
      </c>
      <c r="G983" s="3" t="n">
        <v>3</v>
      </c>
      <c r="H983" s="3" t="n">
        <v>1</v>
      </c>
      <c r="I983" s="3" t="n">
        <v>0</v>
      </c>
      <c r="J983" s="3" t="inlineStr">
        <is>
          <t>energy: 103.0 kcal/100ml vs = 202.0 kcal/100ml</t>
        </is>
      </c>
      <c r="K983" s="3" t="inlineStr"/>
      <c r="L983" s="3" t="inlineStr">
        <is>
          <t>FAIL energy: 103.0 does not satisfy = 202.0</t>
        </is>
      </c>
    </row>
    <row r="984">
      <c r="A984" s="3" t="inlineStr">
        <is>
          <t>2.84</t>
        </is>
      </c>
      <c r="B984" s="3" t="inlineStr">
        <is>
          <t>Īpašiem medicīniskiem nolūkiem paredzēta pārtika. Uztura režīms nepietiekama uztura uzņemšanas gadījumā cilvēkiem, kuri ir pakļauti nepietiekama uztur</t>
        </is>
      </c>
      <c r="C984" s="3" t="n">
        <v>1</v>
      </c>
      <c r="D984" s="3" t="inlineStr">
        <is>
          <t>Isosource 2.0 Protein 500 ml</t>
        </is>
      </c>
      <c r="E984" s="6" t="inlineStr">
        <is>
          <t>COMPLIANT</t>
        </is>
      </c>
      <c r="F984" s="3" t="n">
        <v>1</v>
      </c>
      <c r="G984" s="3" t="n">
        <v>4</v>
      </c>
      <c r="H984" s="3" t="n">
        <v>0</v>
      </c>
      <c r="I984" s="3" t="n">
        <v>0</v>
      </c>
      <c r="J984" s="3" t="inlineStr"/>
      <c r="K984" s="3" t="inlineStr"/>
      <c r="L984" s="3" t="inlineStr">
        <is>
          <t>All checked criteria passed</t>
        </is>
      </c>
    </row>
    <row r="985">
      <c r="A985" s="3" t="inlineStr">
        <is>
          <t>2.84</t>
        </is>
      </c>
      <c r="B985" s="3" t="inlineStr">
        <is>
          <t>Īpašiem medicīniskiem nolūkiem paredzēta pārtika. Uztura režīms nepietiekama uztura uzņemšanas gadījumā cilvēkiem, kuri ir pakļauti nepietiekama uztur</t>
        </is>
      </c>
      <c r="C985" s="3" t="n">
        <v>2</v>
      </c>
      <c r="D985" s="3" t="inlineStr">
        <is>
          <t>Peptamen 2.0 Enteral 500 ml</t>
        </is>
      </c>
      <c r="E985" s="6" t="inlineStr">
        <is>
          <t>COMPLIANT</t>
        </is>
      </c>
      <c r="F985" s="3" t="n">
        <v>1</v>
      </c>
      <c r="G985" s="3" t="n">
        <v>4</v>
      </c>
      <c r="H985" s="3" t="n">
        <v>0</v>
      </c>
      <c r="I985" s="3" t="n">
        <v>0</v>
      </c>
      <c r="J985" s="3" t="inlineStr"/>
      <c r="K985" s="3" t="inlineStr"/>
      <c r="L985" s="3" t="inlineStr">
        <is>
          <t>All checked criteria passed</t>
        </is>
      </c>
    </row>
    <row r="986">
      <c r="A986" s="3" t="inlineStr">
        <is>
          <t>2.84</t>
        </is>
      </c>
      <c r="B986" s="3" t="inlineStr">
        <is>
          <t>Īpašiem medicīniskiem nolūkiem paredzēta pārtika. Uztura režīms nepietiekama uztura uzņemšanas gadījumā cilvēkiem, kuri ir pakļauti nepietiekama uztur</t>
        </is>
      </c>
      <c r="C986" s="3" t="n">
        <v>3</v>
      </c>
      <c r="D986" s="3" t="inlineStr">
        <is>
          <t>Isosource Standard 500 ml</t>
        </is>
      </c>
      <c r="E986" s="5" t="inlineStr">
        <is>
          <t>NON_COMPLIANT</t>
        </is>
      </c>
      <c r="F986" s="3" t="n">
        <v>0.75</v>
      </c>
      <c r="G986" s="3" t="n">
        <v>3</v>
      </c>
      <c r="H986" s="3" t="n">
        <v>1</v>
      </c>
      <c r="I986" s="3" t="n">
        <v>0</v>
      </c>
      <c r="J986" s="3" t="inlineStr">
        <is>
          <t>energy: 103.0 kcal/100ml vs = 202.0 kcal/100ml</t>
        </is>
      </c>
      <c r="K986" s="3" t="inlineStr"/>
      <c r="L986" s="3" t="inlineStr">
        <is>
          <t>FAIL energy: 103.0 does not satisfy = 202.0</t>
        </is>
      </c>
    </row>
    <row r="987">
      <c r="A987" s="3" t="inlineStr">
        <is>
          <t>2.84</t>
        </is>
      </c>
      <c r="B987" s="3" t="inlineStr">
        <is>
          <t>Īpašiem medicīniskiem nolūkiem paredzēta pārtika. Uztura režīms nepietiekama uztura uzņemšanas gadījumā cilvēkiem, kuri ir pakļauti nepietiekama uztur</t>
        </is>
      </c>
      <c r="C987" s="3" t="n">
        <v>4</v>
      </c>
      <c r="D987" s="3" t="inlineStr">
        <is>
          <t>Isosource Standard 1000 ml</t>
        </is>
      </c>
      <c r="E987" s="5" t="inlineStr">
        <is>
          <t>NON_COMPLIANT</t>
        </is>
      </c>
      <c r="F987" s="3" t="n">
        <v>0.75</v>
      </c>
      <c r="G987" s="3" t="n">
        <v>3</v>
      </c>
      <c r="H987" s="3" t="n">
        <v>1</v>
      </c>
      <c r="I987" s="3" t="n">
        <v>0</v>
      </c>
      <c r="J987" s="3" t="inlineStr">
        <is>
          <t>energy: 103.0 kcal/100ml vs = 202.0 kcal/100ml</t>
        </is>
      </c>
      <c r="K987" s="3" t="inlineStr"/>
      <c r="L987" s="3" t="inlineStr">
        <is>
          <t>FAIL energy: 103.0 does not satisfy = 202.0</t>
        </is>
      </c>
    </row>
    <row r="988">
      <c r="A988" s="3" t="inlineStr">
        <is>
          <t>2.84</t>
        </is>
      </c>
      <c r="B988" s="3" t="inlineStr">
        <is>
          <t>Īpašiem medicīniskiem nolūkiem paredzēta pārtika. Uztura režīms nepietiekama uztura uzņemšanas gadījumā cilvēkiem, kuri ir pakļauti nepietiekama uztur</t>
        </is>
      </c>
      <c r="C988" s="3" t="n">
        <v>5</v>
      </c>
      <c r="D988" s="3" t="inlineStr">
        <is>
          <t>Isosource Standard Fibre 500 ml</t>
        </is>
      </c>
      <c r="E988" s="5" t="inlineStr">
        <is>
          <t>NON_COMPLIANT</t>
        </is>
      </c>
      <c r="F988" s="3" t="n">
        <v>0.75</v>
      </c>
      <c r="G988" s="3" t="n">
        <v>3</v>
      </c>
      <c r="H988" s="3" t="n">
        <v>1</v>
      </c>
      <c r="I988" s="3" t="n">
        <v>0</v>
      </c>
      <c r="J988" s="3" t="inlineStr">
        <is>
          <t>energy: 103.0 kcal/100ml vs = 202.0 kcal/100ml</t>
        </is>
      </c>
      <c r="K988" s="3" t="inlineStr"/>
      <c r="L988" s="3" t="inlineStr">
        <is>
          <t>FAIL energy: 103.0 does not satisfy = 202.0</t>
        </is>
      </c>
    </row>
    <row r="989">
      <c r="A989" s="3" t="inlineStr">
        <is>
          <t>2.85</t>
        </is>
      </c>
      <c r="B989" s="3" t="inlineStr">
        <is>
          <t>Īpašiem medicīniskiem nolūkiem paredzēta pārtika. Uztura režīms nepietiekama uztura uzņemšanas gadījumā cilvēkiem, kuri ir pakļauti nepietiekama uztur</t>
        </is>
      </c>
      <c r="C989" s="3" t="n">
        <v>1</v>
      </c>
      <c r="D989" s="3" t="inlineStr">
        <is>
          <t>Isosource 2.0 Protein 500 ml</t>
        </is>
      </c>
      <c r="E989" s="6" t="inlineStr">
        <is>
          <t>COMPLIANT</t>
        </is>
      </c>
      <c r="F989" s="3" t="n">
        <v>1</v>
      </c>
      <c r="G989" s="3" t="n">
        <v>4</v>
      </c>
      <c r="H989" s="3" t="n">
        <v>0</v>
      </c>
      <c r="I989" s="3" t="n">
        <v>0</v>
      </c>
      <c r="J989" s="3" t="inlineStr"/>
      <c r="K989" s="3" t="inlineStr"/>
      <c r="L989" s="3" t="inlineStr">
        <is>
          <t>All checked criteria passed</t>
        </is>
      </c>
    </row>
    <row r="990">
      <c r="A990" s="3" t="inlineStr">
        <is>
          <t>2.85</t>
        </is>
      </c>
      <c r="B990" s="3" t="inlineStr">
        <is>
          <t>Īpašiem medicīniskiem nolūkiem paredzēta pārtika. Uztura režīms nepietiekama uztura uzņemšanas gadījumā cilvēkiem, kuri ir pakļauti nepietiekama uztur</t>
        </is>
      </c>
      <c r="C990" s="3" t="n">
        <v>2</v>
      </c>
      <c r="D990" s="3" t="inlineStr">
        <is>
          <t>Peptamen 2.0 Enteral 500 ml</t>
        </is>
      </c>
      <c r="E990" s="6" t="inlineStr">
        <is>
          <t>COMPLIANT</t>
        </is>
      </c>
      <c r="F990" s="3" t="n">
        <v>1</v>
      </c>
      <c r="G990" s="3" t="n">
        <v>4</v>
      </c>
      <c r="H990" s="3" t="n">
        <v>0</v>
      </c>
      <c r="I990" s="3" t="n">
        <v>0</v>
      </c>
      <c r="J990" s="3" t="inlineStr"/>
      <c r="K990" s="3" t="inlineStr"/>
      <c r="L990" s="3" t="inlineStr">
        <is>
          <t>All checked criteria passed</t>
        </is>
      </c>
    </row>
    <row r="991">
      <c r="A991" s="3" t="inlineStr">
        <is>
          <t>2.85</t>
        </is>
      </c>
      <c r="B991" s="3" t="inlineStr">
        <is>
          <t>Īpašiem medicīniskiem nolūkiem paredzēta pārtika. Uztura režīms nepietiekama uztura uzņemšanas gadījumā cilvēkiem, kuri ir pakļauti nepietiekama uztur</t>
        </is>
      </c>
      <c r="C991" s="3" t="n">
        <v>3</v>
      </c>
      <c r="D991" s="3" t="inlineStr">
        <is>
          <t>Isosource Standard 500 ml</t>
        </is>
      </c>
      <c r="E991" s="5" t="inlineStr">
        <is>
          <t>NON_COMPLIANT</t>
        </is>
      </c>
      <c r="F991" s="3" t="n">
        <v>0.75</v>
      </c>
      <c r="G991" s="3" t="n">
        <v>3</v>
      </c>
      <c r="H991" s="3" t="n">
        <v>1</v>
      </c>
      <c r="I991" s="3" t="n">
        <v>0</v>
      </c>
      <c r="J991" s="3" t="inlineStr">
        <is>
          <t>energy: 103.0 kcal/100ml vs = 202.0 kcal/100ml</t>
        </is>
      </c>
      <c r="K991" s="3" t="inlineStr"/>
      <c r="L991" s="3" t="inlineStr">
        <is>
          <t>FAIL energy: 103.0 does not satisfy = 202.0</t>
        </is>
      </c>
    </row>
    <row r="992">
      <c r="A992" s="3" t="inlineStr">
        <is>
          <t>2.85</t>
        </is>
      </c>
      <c r="B992" s="3" t="inlineStr">
        <is>
          <t>Īpašiem medicīniskiem nolūkiem paredzēta pārtika. Uztura režīms nepietiekama uztura uzņemšanas gadījumā cilvēkiem, kuri ir pakļauti nepietiekama uztur</t>
        </is>
      </c>
      <c r="C992" s="3" t="n">
        <v>4</v>
      </c>
      <c r="D992" s="3" t="inlineStr">
        <is>
          <t>Isosource Standard 1000 ml</t>
        </is>
      </c>
      <c r="E992" s="5" t="inlineStr">
        <is>
          <t>NON_COMPLIANT</t>
        </is>
      </c>
      <c r="F992" s="3" t="n">
        <v>0.75</v>
      </c>
      <c r="G992" s="3" t="n">
        <v>3</v>
      </c>
      <c r="H992" s="3" t="n">
        <v>1</v>
      </c>
      <c r="I992" s="3" t="n">
        <v>0</v>
      </c>
      <c r="J992" s="3" t="inlineStr">
        <is>
          <t>energy: 103.0 kcal/100ml vs = 202.0 kcal/100ml</t>
        </is>
      </c>
      <c r="K992" s="3" t="inlineStr"/>
      <c r="L992" s="3" t="inlineStr">
        <is>
          <t>FAIL energy: 103.0 does not satisfy = 202.0</t>
        </is>
      </c>
    </row>
    <row r="993">
      <c r="A993" s="3" t="inlineStr">
        <is>
          <t>2.85</t>
        </is>
      </c>
      <c r="B993" s="3" t="inlineStr">
        <is>
          <t>Īpašiem medicīniskiem nolūkiem paredzēta pārtika. Uztura režīms nepietiekama uztura uzņemšanas gadījumā cilvēkiem, kuri ir pakļauti nepietiekama uztur</t>
        </is>
      </c>
      <c r="C993" s="3" t="n">
        <v>5</v>
      </c>
      <c r="D993" s="3" t="inlineStr">
        <is>
          <t>Isosource Standard Fibre 500 ml</t>
        </is>
      </c>
      <c r="E993" s="5" t="inlineStr">
        <is>
          <t>NON_COMPLIANT</t>
        </is>
      </c>
      <c r="F993" s="3" t="n">
        <v>0.75</v>
      </c>
      <c r="G993" s="3" t="n">
        <v>3</v>
      </c>
      <c r="H993" s="3" t="n">
        <v>1</v>
      </c>
      <c r="I993" s="3" t="n">
        <v>0</v>
      </c>
      <c r="J993" s="3" t="inlineStr">
        <is>
          <t>energy: 103.0 kcal/100ml vs = 202.0 kcal/100ml</t>
        </is>
      </c>
      <c r="K993" s="3" t="inlineStr"/>
      <c r="L993" s="3" t="inlineStr">
        <is>
          <t>FAIL energy: 103.0 does not satisfy = 202.0</t>
        </is>
      </c>
    </row>
    <row r="994">
      <c r="A994" s="3" t="inlineStr">
        <is>
          <t>2.86</t>
        </is>
      </c>
      <c r="B994" s="3" t="inlineStr">
        <is>
          <t>Īpašiem medicīniskiem nolūkiem paredzēts dzeramais medicīniskais uzturs pacientiem ar nieru mazspēju un zemu fosfora dauzumu. Pielietojams kā diētas p</t>
        </is>
      </c>
      <c r="C994" s="3" t="n">
        <v>1</v>
      </c>
      <c r="D994" s="3" t="inlineStr">
        <is>
          <t>Resource Junior powder 400g</t>
        </is>
      </c>
      <c r="E994" s="7" t="inlineStr">
        <is>
          <t>UNKNOWN</t>
        </is>
      </c>
      <c r="F994" s="3" t="n">
        <v>0</v>
      </c>
      <c r="G994" s="3" t="n">
        <v>0</v>
      </c>
      <c r="H994" s="3" t="n">
        <v>0</v>
      </c>
      <c r="I994" s="3" t="n">
        <v>4</v>
      </c>
      <c r="J994" s="3" t="inlineStr"/>
      <c r="K994" s="3" t="inlineStr">
        <is>
          <t>energy; protein; volume; contains_fiber</t>
        </is>
      </c>
      <c r="L994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995">
      <c r="A995" s="3" t="inlineStr">
        <is>
          <t>2.86</t>
        </is>
      </c>
      <c r="B995" s="3" t="inlineStr">
        <is>
          <t>Īpašiem medicīniskiem nolūkiem paredzēts dzeramais medicīniskais uzturs pacientiem ar nieru mazspēju un zemu fosfora dauzumu. Pielietojams kā diētas p</t>
        </is>
      </c>
      <c r="C995" s="3" t="n">
        <v>2</v>
      </c>
      <c r="D995" s="3" t="inlineStr">
        <is>
          <t>Resource Instant Protein powder 400g</t>
        </is>
      </c>
      <c r="E995" s="7" t="inlineStr">
        <is>
          <t>UNKNOWN</t>
        </is>
      </c>
      <c r="F995" s="3" t="n">
        <v>0</v>
      </c>
      <c r="G995" s="3" t="n">
        <v>0</v>
      </c>
      <c r="H995" s="3" t="n">
        <v>0</v>
      </c>
      <c r="I995" s="3" t="n">
        <v>4</v>
      </c>
      <c r="J995" s="3" t="inlineStr"/>
      <c r="K995" s="3" t="inlineStr">
        <is>
          <t>energy; protein; volume; contains_fiber</t>
        </is>
      </c>
      <c r="L995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996">
      <c r="A996" s="3" t="inlineStr">
        <is>
          <t>2.86</t>
        </is>
      </c>
      <c r="B996" s="3" t="inlineStr">
        <is>
          <t>Īpašiem medicīniskiem nolūkiem paredzēts dzeramais medicīniskais uzturs pacientiem ar nieru mazspēju un zemu fosfora dauzumu. Pielietojams kā diētas p</t>
        </is>
      </c>
      <c r="C996" s="3" t="n">
        <v>3</v>
      </c>
      <c r="D996" s="3" t="inlineStr">
        <is>
          <t>Resource Glutamin 20x5g</t>
        </is>
      </c>
      <c r="E996" s="7" t="inlineStr">
        <is>
          <t>UNKNOWN</t>
        </is>
      </c>
      <c r="F996" s="3" t="n">
        <v>0</v>
      </c>
      <c r="G996" s="3" t="n">
        <v>0</v>
      </c>
      <c r="H996" s="3" t="n">
        <v>0</v>
      </c>
      <c r="I996" s="3" t="n">
        <v>4</v>
      </c>
      <c r="J996" s="3" t="inlineStr"/>
      <c r="K996" s="3" t="inlineStr">
        <is>
          <t>energy; protein; volume; contains_fiber</t>
        </is>
      </c>
      <c r="L996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997">
      <c r="A997" s="3" t="inlineStr">
        <is>
          <t>2.86</t>
        </is>
      </c>
      <c r="B997" s="3" t="inlineStr">
        <is>
          <t>Īpašiem medicīniskiem nolūkiem paredzēts dzeramais medicīniskais uzturs pacientiem ar nieru mazspēju un zemu fosfora dauzumu. Pielietojams kā diētas p</t>
        </is>
      </c>
      <c r="C997" s="3" t="n">
        <v>4</v>
      </c>
      <c r="D997" s="3" t="inlineStr">
        <is>
          <t>Modulen IBD powder 400g</t>
        </is>
      </c>
      <c r="E997" s="7" t="inlineStr">
        <is>
          <t>UNKNOWN</t>
        </is>
      </c>
      <c r="F997" s="3" t="n">
        <v>0</v>
      </c>
      <c r="G997" s="3" t="n">
        <v>0</v>
      </c>
      <c r="H997" s="3" t="n">
        <v>0</v>
      </c>
      <c r="I997" s="3" t="n">
        <v>4</v>
      </c>
      <c r="J997" s="3" t="inlineStr"/>
      <c r="K997" s="3" t="inlineStr">
        <is>
          <t>energy; protein; volume; contains_fiber</t>
        </is>
      </c>
      <c r="L997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998">
      <c r="A998" s="3" t="inlineStr">
        <is>
          <t>2.86</t>
        </is>
      </c>
      <c r="B998" s="3" t="inlineStr">
        <is>
          <t>Īpašiem medicīniskiem nolūkiem paredzēts dzeramais medicīniskais uzturs pacientiem ar nieru mazspēju un zemu fosfora dauzumu. Pielietojams kā diētas p</t>
        </is>
      </c>
      <c r="C998" s="3" t="n">
        <v>5</v>
      </c>
      <c r="D998" s="3" t="inlineStr">
        <is>
          <t>Isosource Standard 500 ml</t>
        </is>
      </c>
      <c r="E998" s="5" t="inlineStr">
        <is>
          <t>NON_COMPLIANT</t>
        </is>
      </c>
      <c r="F998" s="3" t="n">
        <v>0.75</v>
      </c>
      <c r="G998" s="3" t="n">
        <v>3</v>
      </c>
      <c r="H998" s="3" t="n">
        <v>1</v>
      </c>
      <c r="I998" s="3" t="n">
        <v>0</v>
      </c>
      <c r="J998" s="3" t="inlineStr">
        <is>
          <t>energy: 103.0 kcal/100ml vs 160.0-170.0 kcal/100ml</t>
        </is>
      </c>
      <c r="K998" s="3" t="inlineStr"/>
      <c r="L998" s="3" t="inlineStr">
        <is>
          <t>FAIL energy: 103.0 outside range 160.0-170.0</t>
        </is>
      </c>
    </row>
    <row r="999">
      <c r="A999" s="3" t="inlineStr">
        <is>
          <t>2.87</t>
        </is>
      </c>
      <c r="B999" s="3" t="inlineStr">
        <is>
          <t>Īpašiem medicīniskiem nolūkiem paredzēts dzeramais medicīniskais uzturs pacientiem ar nieru mazspēju un zemu fosfora dauzumu. Pielietojams kā diētas p</t>
        </is>
      </c>
      <c r="C999" s="3" t="n">
        <v>1</v>
      </c>
      <c r="D999" s="3" t="inlineStr">
        <is>
          <t>Resource Junior powder 400g</t>
        </is>
      </c>
      <c r="E999" s="7" t="inlineStr">
        <is>
          <t>UNKNOWN</t>
        </is>
      </c>
      <c r="F999" s="3" t="n">
        <v>0</v>
      </c>
      <c r="G999" s="3" t="n">
        <v>0</v>
      </c>
      <c r="H999" s="3" t="n">
        <v>0</v>
      </c>
      <c r="I999" s="3" t="n">
        <v>4</v>
      </c>
      <c r="J999" s="3" t="inlineStr"/>
      <c r="K999" s="3" t="inlineStr">
        <is>
          <t>energy; protein; volume; contains_fiber</t>
        </is>
      </c>
      <c r="L999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00">
      <c r="A1000" s="3" t="inlineStr">
        <is>
          <t>2.87</t>
        </is>
      </c>
      <c r="B1000" s="3" t="inlineStr">
        <is>
          <t>Īpašiem medicīniskiem nolūkiem paredzēts dzeramais medicīniskais uzturs pacientiem ar nieru mazspēju un zemu fosfora dauzumu. Pielietojams kā diētas p</t>
        </is>
      </c>
      <c r="C1000" s="3" t="n">
        <v>2</v>
      </c>
      <c r="D1000" s="3" t="inlineStr">
        <is>
          <t>Resource Instant Protein powder 400g</t>
        </is>
      </c>
      <c r="E1000" s="7" t="inlineStr">
        <is>
          <t>UNKNOWN</t>
        </is>
      </c>
      <c r="F1000" s="3" t="n">
        <v>0</v>
      </c>
      <c r="G1000" s="3" t="n">
        <v>0</v>
      </c>
      <c r="H1000" s="3" t="n">
        <v>0</v>
      </c>
      <c r="I1000" s="3" t="n">
        <v>4</v>
      </c>
      <c r="J1000" s="3" t="inlineStr"/>
      <c r="K1000" s="3" t="inlineStr">
        <is>
          <t>energy; protein; volume; contains_fiber</t>
        </is>
      </c>
      <c r="L1000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01">
      <c r="A1001" s="3" t="inlineStr">
        <is>
          <t>2.87</t>
        </is>
      </c>
      <c r="B1001" s="3" t="inlineStr">
        <is>
          <t>Īpašiem medicīniskiem nolūkiem paredzēts dzeramais medicīniskais uzturs pacientiem ar nieru mazspēju un zemu fosfora dauzumu. Pielietojams kā diētas p</t>
        </is>
      </c>
      <c r="C1001" s="3" t="n">
        <v>3</v>
      </c>
      <c r="D1001" s="3" t="inlineStr">
        <is>
          <t>Resource Glutamin 20x5g</t>
        </is>
      </c>
      <c r="E1001" s="7" t="inlineStr">
        <is>
          <t>UNKNOWN</t>
        </is>
      </c>
      <c r="F1001" s="3" t="n">
        <v>0</v>
      </c>
      <c r="G1001" s="3" t="n">
        <v>0</v>
      </c>
      <c r="H1001" s="3" t="n">
        <v>0</v>
      </c>
      <c r="I1001" s="3" t="n">
        <v>4</v>
      </c>
      <c r="J1001" s="3" t="inlineStr"/>
      <c r="K1001" s="3" t="inlineStr">
        <is>
          <t>energy; protein; volume; contains_fiber</t>
        </is>
      </c>
      <c r="L1001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02">
      <c r="A1002" s="3" t="inlineStr">
        <is>
          <t>2.87</t>
        </is>
      </c>
      <c r="B1002" s="3" t="inlineStr">
        <is>
          <t>Īpašiem medicīniskiem nolūkiem paredzēts dzeramais medicīniskais uzturs pacientiem ar nieru mazspēju un zemu fosfora dauzumu. Pielietojams kā diētas p</t>
        </is>
      </c>
      <c r="C1002" s="3" t="n">
        <v>4</v>
      </c>
      <c r="D1002" s="3" t="inlineStr">
        <is>
          <t>Modulen IBD powder 400g</t>
        </is>
      </c>
      <c r="E1002" s="7" t="inlineStr">
        <is>
          <t>UNKNOWN</t>
        </is>
      </c>
      <c r="F1002" s="3" t="n">
        <v>0</v>
      </c>
      <c r="G1002" s="3" t="n">
        <v>0</v>
      </c>
      <c r="H1002" s="3" t="n">
        <v>0</v>
      </c>
      <c r="I1002" s="3" t="n">
        <v>4</v>
      </c>
      <c r="J1002" s="3" t="inlineStr"/>
      <c r="K1002" s="3" t="inlineStr">
        <is>
          <t>energy; protein; volume; contains_fiber</t>
        </is>
      </c>
      <c r="L1002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03">
      <c r="A1003" s="3" t="inlineStr">
        <is>
          <t>2.87</t>
        </is>
      </c>
      <c r="B1003" s="3" t="inlineStr">
        <is>
          <t>Īpašiem medicīniskiem nolūkiem paredzēts dzeramais medicīniskais uzturs pacientiem ar nieru mazspēju un zemu fosfora dauzumu. Pielietojams kā diētas p</t>
        </is>
      </c>
      <c r="C1003" s="3" t="n">
        <v>5</v>
      </c>
      <c r="D1003" s="3" t="inlineStr">
        <is>
          <t>Isosource Standard 500 ml</t>
        </is>
      </c>
      <c r="E1003" s="5" t="inlineStr">
        <is>
          <t>NON_COMPLIANT</t>
        </is>
      </c>
      <c r="F1003" s="3" t="n">
        <v>0.5</v>
      </c>
      <c r="G1003" s="3" t="n">
        <v>2</v>
      </c>
      <c r="H1003" s="3" t="n">
        <v>2</v>
      </c>
      <c r="I1003" s="3" t="n">
        <v>0</v>
      </c>
      <c r="J1003" s="3" t="inlineStr">
        <is>
          <t>energy: 103.0 kcal/100ml vs 160.0-170.0 kcal/100ml; volume: 500.0 ml vs = 200.0 ml</t>
        </is>
      </c>
      <c r="K1003" s="3" t="inlineStr"/>
      <c r="L1003" s="3" t="inlineStr">
        <is>
          <t>FAIL energy: 103.0 outside range 160.0-170.0; FAIL volume: 500.0 ml != 200.0 ml</t>
        </is>
      </c>
    </row>
    <row r="1004">
      <c r="A1004" s="3" t="inlineStr">
        <is>
          <t>2.88</t>
        </is>
      </c>
      <c r="B1004" s="3" t="inlineStr">
        <is>
          <t>Īpašiem medicīniskiem nolūkiem paredzēts dzeramais medicīniskais uzturs pacientiem ar nieru mazspēju un zemu fosfora dauzumu. Pielietojams kā diētas p</t>
        </is>
      </c>
      <c r="C1004" s="3" t="n">
        <v>1</v>
      </c>
      <c r="D1004" s="3" t="inlineStr">
        <is>
          <t>Resource Junior powder 400g</t>
        </is>
      </c>
      <c r="E1004" s="7" t="inlineStr">
        <is>
          <t>UNKNOWN</t>
        </is>
      </c>
      <c r="F1004" s="3" t="n">
        <v>0</v>
      </c>
      <c r="G1004" s="3" t="n">
        <v>0</v>
      </c>
      <c r="H1004" s="3" t="n">
        <v>0</v>
      </c>
      <c r="I1004" s="3" t="n">
        <v>4</v>
      </c>
      <c r="J1004" s="3" t="inlineStr"/>
      <c r="K1004" s="3" t="inlineStr">
        <is>
          <t>energy; protein; volume; contains_fiber</t>
        </is>
      </c>
      <c r="L1004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05">
      <c r="A1005" s="3" t="inlineStr">
        <is>
          <t>2.88</t>
        </is>
      </c>
      <c r="B1005" s="3" t="inlineStr">
        <is>
          <t>Īpašiem medicīniskiem nolūkiem paredzēts dzeramais medicīniskais uzturs pacientiem ar nieru mazspēju un zemu fosfora dauzumu. Pielietojams kā diētas p</t>
        </is>
      </c>
      <c r="C1005" s="3" t="n">
        <v>2</v>
      </c>
      <c r="D1005" s="3" t="inlineStr">
        <is>
          <t>Resource Instant Protein powder 400g</t>
        </is>
      </c>
      <c r="E1005" s="7" t="inlineStr">
        <is>
          <t>UNKNOWN</t>
        </is>
      </c>
      <c r="F1005" s="3" t="n">
        <v>0</v>
      </c>
      <c r="G1005" s="3" t="n">
        <v>0</v>
      </c>
      <c r="H1005" s="3" t="n">
        <v>0</v>
      </c>
      <c r="I1005" s="3" t="n">
        <v>4</v>
      </c>
      <c r="J1005" s="3" t="inlineStr"/>
      <c r="K1005" s="3" t="inlineStr">
        <is>
          <t>energy; protein; volume; contains_fiber</t>
        </is>
      </c>
      <c r="L1005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06">
      <c r="A1006" s="3" t="inlineStr">
        <is>
          <t>2.88</t>
        </is>
      </c>
      <c r="B1006" s="3" t="inlineStr">
        <is>
          <t>Īpašiem medicīniskiem nolūkiem paredzēts dzeramais medicīniskais uzturs pacientiem ar nieru mazspēju un zemu fosfora dauzumu. Pielietojams kā diētas p</t>
        </is>
      </c>
      <c r="C1006" s="3" t="n">
        <v>3</v>
      </c>
      <c r="D1006" s="3" t="inlineStr">
        <is>
          <t>Resource Glutamin 20x5g</t>
        </is>
      </c>
      <c r="E1006" s="7" t="inlineStr">
        <is>
          <t>UNKNOWN</t>
        </is>
      </c>
      <c r="F1006" s="3" t="n">
        <v>0</v>
      </c>
      <c r="G1006" s="3" t="n">
        <v>0</v>
      </c>
      <c r="H1006" s="3" t="n">
        <v>0</v>
      </c>
      <c r="I1006" s="3" t="n">
        <v>4</v>
      </c>
      <c r="J1006" s="3" t="inlineStr"/>
      <c r="K1006" s="3" t="inlineStr">
        <is>
          <t>energy; protein; volume; contains_fiber</t>
        </is>
      </c>
      <c r="L1006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07">
      <c r="A1007" s="3" t="inlineStr">
        <is>
          <t>2.88</t>
        </is>
      </c>
      <c r="B1007" s="3" t="inlineStr">
        <is>
          <t>Īpašiem medicīniskiem nolūkiem paredzēts dzeramais medicīniskais uzturs pacientiem ar nieru mazspēju un zemu fosfora dauzumu. Pielietojams kā diētas p</t>
        </is>
      </c>
      <c r="C1007" s="3" t="n">
        <v>4</v>
      </c>
      <c r="D1007" s="3" t="inlineStr">
        <is>
          <t>Modulen IBD powder 400g</t>
        </is>
      </c>
      <c r="E1007" s="7" t="inlineStr">
        <is>
          <t>UNKNOWN</t>
        </is>
      </c>
      <c r="F1007" s="3" t="n">
        <v>0</v>
      </c>
      <c r="G1007" s="3" t="n">
        <v>0</v>
      </c>
      <c r="H1007" s="3" t="n">
        <v>0</v>
      </c>
      <c r="I1007" s="3" t="n">
        <v>4</v>
      </c>
      <c r="J1007" s="3" t="inlineStr"/>
      <c r="K1007" s="3" t="inlineStr">
        <is>
          <t>energy; protein; volume; contains_fiber</t>
        </is>
      </c>
      <c r="L1007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08">
      <c r="A1008" s="3" t="inlineStr">
        <is>
          <t>2.88</t>
        </is>
      </c>
      <c r="B1008" s="3" t="inlineStr">
        <is>
          <t>Īpašiem medicīniskiem nolūkiem paredzēts dzeramais medicīniskais uzturs pacientiem ar nieru mazspēju un zemu fosfora dauzumu. Pielietojams kā diētas p</t>
        </is>
      </c>
      <c r="C1008" s="3" t="n">
        <v>5</v>
      </c>
      <c r="D1008" s="3" t="inlineStr">
        <is>
          <t>Isosource Standard 500 ml</t>
        </is>
      </c>
      <c r="E1008" s="5" t="inlineStr">
        <is>
          <t>NON_COMPLIANT</t>
        </is>
      </c>
      <c r="F1008" s="3" t="n">
        <v>0.5</v>
      </c>
      <c r="G1008" s="3" t="n">
        <v>2</v>
      </c>
      <c r="H1008" s="3" t="n">
        <v>2</v>
      </c>
      <c r="I1008" s="3" t="n">
        <v>0</v>
      </c>
      <c r="J1008" s="3" t="inlineStr">
        <is>
          <t>energy: 103.0 kcal/100ml vs 160.0-170.0 kcal/100ml; volume: 500.0 ml vs = 200.0 ml</t>
        </is>
      </c>
      <c r="K1008" s="3" t="inlineStr"/>
      <c r="L1008" s="3" t="inlineStr">
        <is>
          <t>FAIL energy: 103.0 outside range 160.0-170.0; FAIL volume: 500.0 ml != 200.0 ml</t>
        </is>
      </c>
    </row>
    <row r="1009">
      <c r="A1009" s="3" t="inlineStr">
        <is>
          <t>2.89</t>
        </is>
      </c>
      <c r="B1009" s="3" t="inlineStr">
        <is>
          <t>Īpašiem medicīniskiem nolūkiem paredzēts dzeramais medicīniskais uzturs pacientiem ar nieru mazspēju dialīzes laikā. Ar zemu fosfora, enerģijas un tau</t>
        </is>
      </c>
      <c r="C1009" s="3" t="n">
        <v>1</v>
      </c>
      <c r="D1009" s="3" t="inlineStr">
        <is>
          <t>Resource Junior powder 400g</t>
        </is>
      </c>
      <c r="E1009" s="7" t="inlineStr">
        <is>
          <t>UNKNOWN</t>
        </is>
      </c>
      <c r="F1009" s="3" t="n">
        <v>0</v>
      </c>
      <c r="G1009" s="3" t="n">
        <v>0</v>
      </c>
      <c r="H1009" s="3" t="n">
        <v>0</v>
      </c>
      <c r="I1009" s="3" t="n">
        <v>4</v>
      </c>
      <c r="J1009" s="3" t="inlineStr"/>
      <c r="K1009" s="3" t="inlineStr">
        <is>
          <t>energy; protein; volume; contains_fiber</t>
        </is>
      </c>
      <c r="L1009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10">
      <c r="A1010" s="3" t="inlineStr">
        <is>
          <t>2.89</t>
        </is>
      </c>
      <c r="B1010" s="3" t="inlineStr">
        <is>
          <t>Īpašiem medicīniskiem nolūkiem paredzēts dzeramais medicīniskais uzturs pacientiem ar nieru mazspēju dialīzes laikā. Ar zemu fosfora, enerģijas un tau</t>
        </is>
      </c>
      <c r="C1010" s="3" t="n">
        <v>2</v>
      </c>
      <c r="D1010" s="3" t="inlineStr">
        <is>
          <t>Resource Instant Protein powder 400g</t>
        </is>
      </c>
      <c r="E1010" s="7" t="inlineStr">
        <is>
          <t>UNKNOWN</t>
        </is>
      </c>
      <c r="F1010" s="3" t="n">
        <v>0</v>
      </c>
      <c r="G1010" s="3" t="n">
        <v>0</v>
      </c>
      <c r="H1010" s="3" t="n">
        <v>0</v>
      </c>
      <c r="I1010" s="3" t="n">
        <v>4</v>
      </c>
      <c r="J1010" s="3" t="inlineStr"/>
      <c r="K1010" s="3" t="inlineStr">
        <is>
          <t>energy; protein; volume; contains_fiber</t>
        </is>
      </c>
      <c r="L1010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11">
      <c r="A1011" s="3" t="inlineStr">
        <is>
          <t>2.89</t>
        </is>
      </c>
      <c r="B1011" s="3" t="inlineStr">
        <is>
          <t>Īpašiem medicīniskiem nolūkiem paredzēts dzeramais medicīniskais uzturs pacientiem ar nieru mazspēju dialīzes laikā. Ar zemu fosfora, enerģijas un tau</t>
        </is>
      </c>
      <c r="C1011" s="3" t="n">
        <v>3</v>
      </c>
      <c r="D1011" s="3" t="inlineStr">
        <is>
          <t>Resource Glutamin 20x5g</t>
        </is>
      </c>
      <c r="E1011" s="7" t="inlineStr">
        <is>
          <t>UNKNOWN</t>
        </is>
      </c>
      <c r="F1011" s="3" t="n">
        <v>0</v>
      </c>
      <c r="G1011" s="3" t="n">
        <v>0</v>
      </c>
      <c r="H1011" s="3" t="n">
        <v>0</v>
      </c>
      <c r="I1011" s="3" t="n">
        <v>4</v>
      </c>
      <c r="J1011" s="3" t="inlineStr"/>
      <c r="K1011" s="3" t="inlineStr">
        <is>
          <t>energy; protein; volume; contains_fiber</t>
        </is>
      </c>
      <c r="L1011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12">
      <c r="A1012" s="3" t="inlineStr">
        <is>
          <t>2.89</t>
        </is>
      </c>
      <c r="B1012" s="3" t="inlineStr">
        <is>
          <t>Īpašiem medicīniskiem nolūkiem paredzēts dzeramais medicīniskais uzturs pacientiem ar nieru mazspēju dialīzes laikā. Ar zemu fosfora, enerģijas un tau</t>
        </is>
      </c>
      <c r="C1012" s="3" t="n">
        <v>4</v>
      </c>
      <c r="D1012" s="3" t="inlineStr">
        <is>
          <t>Modulen IBD powder 400g</t>
        </is>
      </c>
      <c r="E1012" s="7" t="inlineStr">
        <is>
          <t>UNKNOWN</t>
        </is>
      </c>
      <c r="F1012" s="3" t="n">
        <v>0</v>
      </c>
      <c r="G1012" s="3" t="n">
        <v>0</v>
      </c>
      <c r="H1012" s="3" t="n">
        <v>0</v>
      </c>
      <c r="I1012" s="3" t="n">
        <v>4</v>
      </c>
      <c r="J1012" s="3" t="inlineStr"/>
      <c r="K1012" s="3" t="inlineStr">
        <is>
          <t>energy; protein; volume; contains_fiber</t>
        </is>
      </c>
      <c r="L1012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13">
      <c r="A1013" s="3" t="inlineStr">
        <is>
          <t>2.89</t>
        </is>
      </c>
      <c r="B1013" s="3" t="inlineStr">
        <is>
          <t>Īpašiem medicīniskiem nolūkiem paredzēts dzeramais medicīniskais uzturs pacientiem ar nieru mazspēju dialīzes laikā. Ar zemu fosfora, enerģijas un tau</t>
        </is>
      </c>
      <c r="C1013" s="3" t="n">
        <v>5</v>
      </c>
      <c r="D1013" s="3" t="inlineStr">
        <is>
          <t>Resource Protein strawberry 200ml</t>
        </is>
      </c>
      <c r="E1013" s="5" t="inlineStr">
        <is>
          <t>NON_COMPLIANT</t>
        </is>
      </c>
      <c r="F1013" s="3" t="n">
        <v>0.75</v>
      </c>
      <c r="G1013" s="3" t="n">
        <v>3</v>
      </c>
      <c r="H1013" s="3" t="n">
        <v>1</v>
      </c>
      <c r="I1013" s="3" t="n">
        <v>0</v>
      </c>
      <c r="J1013" s="3" t="inlineStr">
        <is>
          <t>energy: 125.0 kcal/100ml vs 110.00000000000001-120.0 kcal/100ml</t>
        </is>
      </c>
      <c r="K1013" s="3" t="inlineStr"/>
      <c r="L1013" s="3" t="inlineStr">
        <is>
          <t>FAIL energy: 125.0 outside range 110.00000000000001-120.0</t>
        </is>
      </c>
    </row>
    <row r="1014">
      <c r="A1014" s="3" t="inlineStr">
        <is>
          <t>2.90</t>
        </is>
      </c>
      <c r="B1014" s="3" t="inlineStr">
        <is>
          <t>Īpašiem medicīniskiem nolūkiem paredzēts dzeramais medicīniskais uzturs pacientiem ar nieru mazspēju dialīzes laikā. Ar zemu fosfora, enerģijas un tau</t>
        </is>
      </c>
      <c r="C1014" s="3" t="n">
        <v>1</v>
      </c>
      <c r="D1014" s="3" t="inlineStr">
        <is>
          <t>Resource Junior powder 400g</t>
        </is>
      </c>
      <c r="E1014" s="7" t="inlineStr">
        <is>
          <t>UNKNOWN</t>
        </is>
      </c>
      <c r="F1014" s="3" t="n">
        <v>0</v>
      </c>
      <c r="G1014" s="3" t="n">
        <v>0</v>
      </c>
      <c r="H1014" s="3" t="n">
        <v>0</v>
      </c>
      <c r="I1014" s="3" t="n">
        <v>4</v>
      </c>
      <c r="J1014" s="3" t="inlineStr"/>
      <c r="K1014" s="3" t="inlineStr">
        <is>
          <t>energy; protein; volume; contains_fiber</t>
        </is>
      </c>
      <c r="L1014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15">
      <c r="A1015" s="3" t="inlineStr">
        <is>
          <t>2.90</t>
        </is>
      </c>
      <c r="B1015" s="3" t="inlineStr">
        <is>
          <t>Īpašiem medicīniskiem nolūkiem paredzēts dzeramais medicīniskais uzturs pacientiem ar nieru mazspēju dialīzes laikā. Ar zemu fosfora, enerģijas un tau</t>
        </is>
      </c>
      <c r="C1015" s="3" t="n">
        <v>2</v>
      </c>
      <c r="D1015" s="3" t="inlineStr">
        <is>
          <t>Resource Instant Protein powder 400g</t>
        </is>
      </c>
      <c r="E1015" s="7" t="inlineStr">
        <is>
          <t>UNKNOWN</t>
        </is>
      </c>
      <c r="F1015" s="3" t="n">
        <v>0</v>
      </c>
      <c r="G1015" s="3" t="n">
        <v>0</v>
      </c>
      <c r="H1015" s="3" t="n">
        <v>0</v>
      </c>
      <c r="I1015" s="3" t="n">
        <v>4</v>
      </c>
      <c r="J1015" s="3" t="inlineStr"/>
      <c r="K1015" s="3" t="inlineStr">
        <is>
          <t>energy; protein; volume; contains_fiber</t>
        </is>
      </c>
      <c r="L1015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16">
      <c r="A1016" s="3" t="inlineStr">
        <is>
          <t>2.90</t>
        </is>
      </c>
      <c r="B1016" s="3" t="inlineStr">
        <is>
          <t>Īpašiem medicīniskiem nolūkiem paredzēts dzeramais medicīniskais uzturs pacientiem ar nieru mazspēju dialīzes laikā. Ar zemu fosfora, enerģijas un tau</t>
        </is>
      </c>
      <c r="C1016" s="3" t="n">
        <v>3</v>
      </c>
      <c r="D1016" s="3" t="inlineStr">
        <is>
          <t>Resource Glutamin 20x5g</t>
        </is>
      </c>
      <c r="E1016" s="7" t="inlineStr">
        <is>
          <t>UNKNOWN</t>
        </is>
      </c>
      <c r="F1016" s="3" t="n">
        <v>0</v>
      </c>
      <c r="G1016" s="3" t="n">
        <v>0</v>
      </c>
      <c r="H1016" s="3" t="n">
        <v>0</v>
      </c>
      <c r="I1016" s="3" t="n">
        <v>4</v>
      </c>
      <c r="J1016" s="3" t="inlineStr"/>
      <c r="K1016" s="3" t="inlineStr">
        <is>
          <t>energy; protein; volume; contains_fiber</t>
        </is>
      </c>
      <c r="L1016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17">
      <c r="A1017" s="3" t="inlineStr">
        <is>
          <t>2.90</t>
        </is>
      </c>
      <c r="B1017" s="3" t="inlineStr">
        <is>
          <t>Īpašiem medicīniskiem nolūkiem paredzēts dzeramais medicīniskais uzturs pacientiem ar nieru mazspēju dialīzes laikā. Ar zemu fosfora, enerģijas un tau</t>
        </is>
      </c>
      <c r="C1017" s="3" t="n">
        <v>4</v>
      </c>
      <c r="D1017" s="3" t="inlineStr">
        <is>
          <t>Modulen IBD powder 400g</t>
        </is>
      </c>
      <c r="E1017" s="7" t="inlineStr">
        <is>
          <t>UNKNOWN</t>
        </is>
      </c>
      <c r="F1017" s="3" t="n">
        <v>0</v>
      </c>
      <c r="G1017" s="3" t="n">
        <v>0</v>
      </c>
      <c r="H1017" s="3" t="n">
        <v>0</v>
      </c>
      <c r="I1017" s="3" t="n">
        <v>4</v>
      </c>
      <c r="J1017" s="3" t="inlineStr"/>
      <c r="K1017" s="3" t="inlineStr">
        <is>
          <t>energy; protein; volume; contains_fiber</t>
        </is>
      </c>
      <c r="L1017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18">
      <c r="A1018" s="3" t="inlineStr">
        <is>
          <t>2.90</t>
        </is>
      </c>
      <c r="B1018" s="3" t="inlineStr">
        <is>
          <t>Īpašiem medicīniskiem nolūkiem paredzēts dzeramais medicīniskais uzturs pacientiem ar nieru mazspēju dialīzes laikā. Ar zemu fosfora, enerģijas un tau</t>
        </is>
      </c>
      <c r="C1018" s="3" t="n">
        <v>5</v>
      </c>
      <c r="D1018" s="3" t="inlineStr">
        <is>
          <t>Resource Protein strawberry 200ml</t>
        </is>
      </c>
      <c r="E1018" s="5" t="inlineStr">
        <is>
          <t>NON_COMPLIANT</t>
        </is>
      </c>
      <c r="F1018" s="3" t="n">
        <v>0.75</v>
      </c>
      <c r="G1018" s="3" t="n">
        <v>3</v>
      </c>
      <c r="H1018" s="3" t="n">
        <v>1</v>
      </c>
      <c r="I1018" s="3" t="n">
        <v>0</v>
      </c>
      <c r="J1018" s="3" t="inlineStr">
        <is>
          <t>energy: 125.0 kcal/100ml vs 110.00000000000001-120.0 kcal/100ml</t>
        </is>
      </c>
      <c r="K1018" s="3" t="inlineStr"/>
      <c r="L1018" s="3" t="inlineStr">
        <is>
          <t>FAIL energy: 125.0 outside range 110.00000000000001-120.0</t>
        </is>
      </c>
    </row>
    <row r="1019">
      <c r="A1019" s="3" t="inlineStr">
        <is>
          <t>2.91</t>
        </is>
      </c>
      <c r="B1019" s="3" t="inlineStr">
        <is>
          <t>Īpašiem medicīniskiem nolūkiem paredzēts dzeramais medicīniskais uzturs pacientiem ar nieru mazspēju dialīzes laikā. Ar zemu fosfora, enerģijas un tau</t>
        </is>
      </c>
      <c r="C1019" s="3" t="n">
        <v>1</v>
      </c>
      <c r="D1019" s="3" t="inlineStr">
        <is>
          <t>Resource Junior powder 400g</t>
        </is>
      </c>
      <c r="E1019" s="7" t="inlineStr">
        <is>
          <t>UNKNOWN</t>
        </is>
      </c>
      <c r="F1019" s="3" t="n">
        <v>0</v>
      </c>
      <c r="G1019" s="3" t="n">
        <v>0</v>
      </c>
      <c r="H1019" s="3" t="n">
        <v>0</v>
      </c>
      <c r="I1019" s="3" t="n">
        <v>4</v>
      </c>
      <c r="J1019" s="3" t="inlineStr"/>
      <c r="K1019" s="3" t="inlineStr">
        <is>
          <t>energy; protein; volume; contains_fiber</t>
        </is>
      </c>
      <c r="L1019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20">
      <c r="A1020" s="3" t="inlineStr">
        <is>
          <t>2.91</t>
        </is>
      </c>
      <c r="B1020" s="3" t="inlineStr">
        <is>
          <t>Īpašiem medicīniskiem nolūkiem paredzēts dzeramais medicīniskais uzturs pacientiem ar nieru mazspēju dialīzes laikā. Ar zemu fosfora, enerģijas un tau</t>
        </is>
      </c>
      <c r="C1020" s="3" t="n">
        <v>2</v>
      </c>
      <c r="D1020" s="3" t="inlineStr">
        <is>
          <t>Resource Instant Protein powder 400g</t>
        </is>
      </c>
      <c r="E1020" s="7" t="inlineStr">
        <is>
          <t>UNKNOWN</t>
        </is>
      </c>
      <c r="F1020" s="3" t="n">
        <v>0</v>
      </c>
      <c r="G1020" s="3" t="n">
        <v>0</v>
      </c>
      <c r="H1020" s="3" t="n">
        <v>0</v>
      </c>
      <c r="I1020" s="3" t="n">
        <v>4</v>
      </c>
      <c r="J1020" s="3" t="inlineStr"/>
      <c r="K1020" s="3" t="inlineStr">
        <is>
          <t>energy; protein; volume; contains_fiber</t>
        </is>
      </c>
      <c r="L1020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21">
      <c r="A1021" s="3" t="inlineStr">
        <is>
          <t>2.91</t>
        </is>
      </c>
      <c r="B1021" s="3" t="inlineStr">
        <is>
          <t>Īpašiem medicīniskiem nolūkiem paredzēts dzeramais medicīniskais uzturs pacientiem ar nieru mazspēju dialīzes laikā. Ar zemu fosfora, enerģijas un tau</t>
        </is>
      </c>
      <c r="C1021" s="3" t="n">
        <v>3</v>
      </c>
      <c r="D1021" s="3" t="inlineStr">
        <is>
          <t>Resource Glutamin 20x5g</t>
        </is>
      </c>
      <c r="E1021" s="7" t="inlineStr">
        <is>
          <t>UNKNOWN</t>
        </is>
      </c>
      <c r="F1021" s="3" t="n">
        <v>0</v>
      </c>
      <c r="G1021" s="3" t="n">
        <v>0</v>
      </c>
      <c r="H1021" s="3" t="n">
        <v>0</v>
      </c>
      <c r="I1021" s="3" t="n">
        <v>4</v>
      </c>
      <c r="J1021" s="3" t="inlineStr"/>
      <c r="K1021" s="3" t="inlineStr">
        <is>
          <t>energy; protein; volume; contains_fiber</t>
        </is>
      </c>
      <c r="L1021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22">
      <c r="A1022" s="3" t="inlineStr">
        <is>
          <t>2.91</t>
        </is>
      </c>
      <c r="B1022" s="3" t="inlineStr">
        <is>
          <t>Īpašiem medicīniskiem nolūkiem paredzēts dzeramais medicīniskais uzturs pacientiem ar nieru mazspēju dialīzes laikā. Ar zemu fosfora, enerģijas un tau</t>
        </is>
      </c>
      <c r="C1022" s="3" t="n">
        <v>4</v>
      </c>
      <c r="D1022" s="3" t="inlineStr">
        <is>
          <t>Modulen IBD powder 400g</t>
        </is>
      </c>
      <c r="E1022" s="7" t="inlineStr">
        <is>
          <t>UNKNOWN</t>
        </is>
      </c>
      <c r="F1022" s="3" t="n">
        <v>0</v>
      </c>
      <c r="G1022" s="3" t="n">
        <v>0</v>
      </c>
      <c r="H1022" s="3" t="n">
        <v>0</v>
      </c>
      <c r="I1022" s="3" t="n">
        <v>4</v>
      </c>
      <c r="J1022" s="3" t="inlineStr"/>
      <c r="K1022" s="3" t="inlineStr">
        <is>
          <t>energy; protein; volume; contains_fiber</t>
        </is>
      </c>
      <c r="L1022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23">
      <c r="A1023" s="3" t="inlineStr">
        <is>
          <t>2.91</t>
        </is>
      </c>
      <c r="B1023" s="3" t="inlineStr">
        <is>
          <t>Īpašiem medicīniskiem nolūkiem paredzēts dzeramais medicīniskais uzturs pacientiem ar nieru mazspēju dialīzes laikā. Ar zemu fosfora, enerģijas un tau</t>
        </is>
      </c>
      <c r="C1023" s="3" t="n">
        <v>5</v>
      </c>
      <c r="D1023" s="3" t="inlineStr">
        <is>
          <t>Resource Protein strawberry 200ml</t>
        </is>
      </c>
      <c r="E1023" s="5" t="inlineStr">
        <is>
          <t>NON_COMPLIANT</t>
        </is>
      </c>
      <c r="F1023" s="3" t="n">
        <v>0.75</v>
      </c>
      <c r="G1023" s="3" t="n">
        <v>3</v>
      </c>
      <c r="H1023" s="3" t="n">
        <v>1</v>
      </c>
      <c r="I1023" s="3" t="n">
        <v>0</v>
      </c>
      <c r="J1023" s="3" t="inlineStr">
        <is>
          <t>energy: 125.0 kcal/100ml vs 110.00000000000001-120.0 kcal/100ml</t>
        </is>
      </c>
      <c r="K1023" s="3" t="inlineStr"/>
      <c r="L1023" s="3" t="inlineStr">
        <is>
          <t>FAIL energy: 125.0 outside range 110.00000000000001-120.0</t>
        </is>
      </c>
    </row>
    <row r="1024">
      <c r="A1024" s="3" t="inlineStr">
        <is>
          <t>2.92</t>
        </is>
      </c>
      <c r="B1024" s="3" t="inlineStr">
        <is>
          <t>Īpašiem medicīniskiem nolūkiem paredzēts dzeramais medicīniskais uzturs pacientiem ar cukura diabētu vai hiperglikēmiju. Pielietojams gan kā diētas pa</t>
        </is>
      </c>
      <c r="C1024" s="3" t="n">
        <v>1</v>
      </c>
      <c r="D1024" s="3" t="inlineStr">
        <is>
          <t>Resource Instant Protein powder 400g</t>
        </is>
      </c>
      <c r="E1024" s="7" t="inlineStr">
        <is>
          <t>UNKNOWN</t>
        </is>
      </c>
      <c r="F1024" s="3" t="n">
        <v>0.2</v>
      </c>
      <c r="G1024" s="3" t="n">
        <v>1</v>
      </c>
      <c r="H1024" s="3" t="n">
        <v>0</v>
      </c>
      <c r="I1024" s="3" t="n">
        <v>4</v>
      </c>
      <c r="J1024" s="3" t="inlineStr"/>
      <c r="K1024" s="3" t="inlineStr">
        <is>
          <t>energy; protein; volume; contains_fiber</t>
        </is>
      </c>
      <c r="L1024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25">
      <c r="A1025" s="3" t="inlineStr">
        <is>
          <t>2.92</t>
        </is>
      </c>
      <c r="B1025" s="3" t="inlineStr">
        <is>
          <t>Īpašiem medicīniskiem nolūkiem paredzēts dzeramais medicīniskais uzturs pacientiem ar cukura diabētu vai hiperglikēmiju. Pielietojams gan kā diētas pa</t>
        </is>
      </c>
      <c r="C1025" s="3" t="n">
        <v>2</v>
      </c>
      <c r="D1025" s="3" t="inlineStr">
        <is>
          <t>Resource Glutamin 20x5g</t>
        </is>
      </c>
      <c r="E1025" s="7" t="inlineStr">
        <is>
          <t>UNKNOWN</t>
        </is>
      </c>
      <c r="F1025" s="3" t="n">
        <v>0</v>
      </c>
      <c r="G1025" s="3" t="n">
        <v>0</v>
      </c>
      <c r="H1025" s="3" t="n">
        <v>0</v>
      </c>
      <c r="I1025" s="3" t="n">
        <v>5</v>
      </c>
      <c r="J1025" s="3" t="inlineStr"/>
      <c r="K1025" s="3" t="inlineStr">
        <is>
          <t>energy; protein; carbohydrates; volume; contains_fiber</t>
        </is>
      </c>
      <c r="L1025" s="3" t="inlineStr">
        <is>
          <t>UNKNOWN energy: Incompatible units for 'energy': product is kcal/100g, requirement is kcal/100ml; UNKNOWN protein: Incompatible units for 'protein': product is g/100g, requirement is g/100ml; UNKNOWN carbohydrates: Product has no value for 'carbohydrates'; UNKNOWN volume: Not comparable: product in g, requirement in ml; UNKNOWN contains_fiber: Cannot determine 'contains_fiber' for this product</t>
        </is>
      </c>
    </row>
    <row r="1026">
      <c r="A1026" s="3" t="inlineStr">
        <is>
          <t>2.92</t>
        </is>
      </c>
      <c r="B1026" s="3" t="inlineStr">
        <is>
          <t>Īpašiem medicīniskiem nolūkiem paredzēts dzeramais medicīniskais uzturs pacientiem ar cukura diabētu vai hiperglikēmiju. Pielietojams gan kā diētas pa</t>
        </is>
      </c>
      <c r="C1026" s="3" t="n">
        <v>3</v>
      </c>
      <c r="D1026" s="3" t="inlineStr">
        <is>
          <t>Novasource GI Balance 500 ml</t>
        </is>
      </c>
      <c r="E1026" s="5" t="inlineStr">
        <is>
          <t>NON_COMPLIANT</t>
        </is>
      </c>
      <c r="F1026" s="3" t="n">
        <v>0.6</v>
      </c>
      <c r="G1026" s="3" t="n">
        <v>3</v>
      </c>
      <c r="H1026" s="3" t="n">
        <v>1</v>
      </c>
      <c r="I1026" s="3" t="n">
        <v>1</v>
      </c>
      <c r="J1026" s="3" t="inlineStr">
        <is>
          <t>volume: 500.0 ml vs = 330.0 ml</t>
        </is>
      </c>
      <c r="K1026" s="3" t="inlineStr">
        <is>
          <t>carbohydrates</t>
        </is>
      </c>
      <c r="L1026" s="3" t="inlineStr">
        <is>
          <t>UNKNOWN carbohydrates: Incompatible units for 'carbohydrates': product is g/100ml, requirement is g/100g; FAIL volume: 500.0 ml != 330.0 ml</t>
        </is>
      </c>
    </row>
    <row r="1027">
      <c r="A1027" s="3" t="inlineStr">
        <is>
          <t>2.92</t>
        </is>
      </c>
      <c r="B1027" s="3" t="inlineStr">
        <is>
          <t>Īpašiem medicīniskiem nolūkiem paredzēts dzeramais medicīniskais uzturs pacientiem ar cukura diabētu vai hiperglikēmiju. Pielietojams gan kā diētas pa</t>
        </is>
      </c>
      <c r="C1027" s="3" t="n">
        <v>4</v>
      </c>
      <c r="D1027" s="3" t="inlineStr">
        <is>
          <t>Isosource Standard Fibre 500 ml</t>
        </is>
      </c>
      <c r="E1027" s="5" t="inlineStr">
        <is>
          <t>NON_COMPLIANT</t>
        </is>
      </c>
      <c r="F1027" s="3" t="n">
        <v>0.4</v>
      </c>
      <c r="G1027" s="3" t="n">
        <v>2</v>
      </c>
      <c r="H1027" s="3" t="n">
        <v>2</v>
      </c>
      <c r="I1027" s="3" t="n">
        <v>1</v>
      </c>
      <c r="J1027" s="3" t="inlineStr">
        <is>
          <t>protein: 4.0 g/100ml vs = 5.0 g/100ml; volume: 500.0 ml vs = 330.0 ml</t>
        </is>
      </c>
      <c r="K1027" s="3" t="inlineStr">
        <is>
          <t>carbohydrates</t>
        </is>
      </c>
      <c r="L1027" s="3" t="inlineStr">
        <is>
          <t>FAIL protein: 4.0 does not satisfy = 5.0; UNKNOWN carbohydrates: Incompatible units for 'carbohydrates': product is g/100ml, requirement is g/100g; FAIL volume: 500.0 ml != 330.0 ml</t>
        </is>
      </c>
    </row>
    <row r="1028">
      <c r="A1028" s="3" t="inlineStr">
        <is>
          <t>2.92</t>
        </is>
      </c>
      <c r="B1028" s="3" t="inlineStr">
        <is>
          <t>Īpašiem medicīniskiem nolūkiem paredzēts dzeramais medicīniskais uzturs pacientiem ar cukura diabētu vai hiperglikēmiju. Pielietojams gan kā diētas pa</t>
        </is>
      </c>
      <c r="C1028" s="3" t="n">
        <v>5</v>
      </c>
      <c r="D1028" s="3" t="inlineStr">
        <is>
          <t>Isosource Standard Fibre 1000 ml</t>
        </is>
      </c>
      <c r="E1028" s="5" t="inlineStr">
        <is>
          <t>NON_COMPLIANT</t>
        </is>
      </c>
      <c r="F1028" s="3" t="n">
        <v>0.4</v>
      </c>
      <c r="G1028" s="3" t="n">
        <v>2</v>
      </c>
      <c r="H1028" s="3" t="n">
        <v>2</v>
      </c>
      <c r="I1028" s="3" t="n">
        <v>1</v>
      </c>
      <c r="J1028" s="3" t="inlineStr">
        <is>
          <t>protein: 4.0 g/100ml vs = 5.0 g/100ml; volume: 1000.0 ml vs = 330.0 ml</t>
        </is>
      </c>
      <c r="K1028" s="3" t="inlineStr">
        <is>
          <t>carbohydrates</t>
        </is>
      </c>
      <c r="L1028" s="3" t="inlineStr">
        <is>
          <t>FAIL protein: 4.0 does not satisfy = 5.0; UNKNOWN carbohydrates: Incompatible units for 'carbohydrates': product is g/100ml, requirement is g/100g; FAIL volume: 1000.0 ml != 330.0 ml</t>
        </is>
      </c>
    </row>
    <row r="1029">
      <c r="A1029" s="3" t="inlineStr">
        <is>
          <t>2.93</t>
        </is>
      </c>
      <c r="B1029" s="3" t="inlineStr">
        <is>
          <t>Īpašiem medicīniskiem nolūkiem paredzēts dzeramais medicīniskais uzturs pacientiem ar cukura diabētu vai hiperglikēmiju. Pielietojams gan kā diētas pa</t>
        </is>
      </c>
      <c r="C1029" s="3" t="n">
        <v>1</v>
      </c>
      <c r="D1029" s="3" t="inlineStr">
        <is>
          <t>Resource Instant Protein powder 400g</t>
        </is>
      </c>
      <c r="E1029" s="7" t="inlineStr">
        <is>
          <t>UNKNOWN</t>
        </is>
      </c>
      <c r="F1029" s="3" t="n">
        <v>0.2</v>
      </c>
      <c r="G1029" s="3" t="n">
        <v>1</v>
      </c>
      <c r="H1029" s="3" t="n">
        <v>0</v>
      </c>
      <c r="I1029" s="3" t="n">
        <v>4</v>
      </c>
      <c r="J1029" s="3" t="inlineStr"/>
      <c r="K1029" s="3" t="inlineStr">
        <is>
          <t>energy; protein; volume; contains_fiber</t>
        </is>
      </c>
      <c r="L1029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30">
      <c r="A1030" s="3" t="inlineStr">
        <is>
          <t>2.93</t>
        </is>
      </c>
      <c r="B1030" s="3" t="inlineStr">
        <is>
          <t>Īpašiem medicīniskiem nolūkiem paredzēts dzeramais medicīniskais uzturs pacientiem ar cukura diabētu vai hiperglikēmiju. Pielietojams gan kā diētas pa</t>
        </is>
      </c>
      <c r="C1030" s="3" t="n">
        <v>2</v>
      </c>
      <c r="D1030" s="3" t="inlineStr">
        <is>
          <t>Resource Glutamin 20x5g</t>
        </is>
      </c>
      <c r="E1030" s="7" t="inlineStr">
        <is>
          <t>UNKNOWN</t>
        </is>
      </c>
      <c r="F1030" s="3" t="n">
        <v>0</v>
      </c>
      <c r="G1030" s="3" t="n">
        <v>0</v>
      </c>
      <c r="H1030" s="3" t="n">
        <v>0</v>
      </c>
      <c r="I1030" s="3" t="n">
        <v>5</v>
      </c>
      <c r="J1030" s="3" t="inlineStr"/>
      <c r="K1030" s="3" t="inlineStr">
        <is>
          <t>energy; protein; carbohydrates; volume; contains_fiber</t>
        </is>
      </c>
      <c r="L1030" s="3" t="inlineStr">
        <is>
          <t>UNKNOWN energy: Incompatible units for 'energy': product is kcal/100g, requirement is kcal/100ml; UNKNOWN protein: Incompatible units for 'protein': product is g/100g, requirement is g/100ml; UNKNOWN carbohydrates: Product has no value for 'carbohydrates'; UNKNOWN volume: Not comparable: product in g, requirement in ml; UNKNOWN contains_fiber: Cannot determine 'contains_fiber' for this product</t>
        </is>
      </c>
    </row>
    <row r="1031">
      <c r="A1031" s="3" t="inlineStr">
        <is>
          <t>2.93</t>
        </is>
      </c>
      <c r="B1031" s="3" t="inlineStr">
        <is>
          <t>Īpašiem medicīniskiem nolūkiem paredzēts dzeramais medicīniskais uzturs pacientiem ar cukura diabētu vai hiperglikēmiju. Pielietojams gan kā diētas pa</t>
        </is>
      </c>
      <c r="C1031" s="3" t="n">
        <v>3</v>
      </c>
      <c r="D1031" s="3" t="inlineStr">
        <is>
          <t>Novasource GI Balance 500 ml</t>
        </is>
      </c>
      <c r="E1031" s="5" t="inlineStr">
        <is>
          <t>NON_COMPLIANT</t>
        </is>
      </c>
      <c r="F1031" s="3" t="n">
        <v>0.6</v>
      </c>
      <c r="G1031" s="3" t="n">
        <v>3</v>
      </c>
      <c r="H1031" s="3" t="n">
        <v>1</v>
      </c>
      <c r="I1031" s="3" t="n">
        <v>1</v>
      </c>
      <c r="J1031" s="3" t="inlineStr">
        <is>
          <t>volume: 500.0 ml vs = 330.0 ml</t>
        </is>
      </c>
      <c r="K1031" s="3" t="inlineStr">
        <is>
          <t>carbohydrates</t>
        </is>
      </c>
      <c r="L1031" s="3" t="inlineStr">
        <is>
          <t>UNKNOWN carbohydrates: Incompatible units for 'carbohydrates': product is g/100ml, requirement is g/100g; FAIL volume: 500.0 ml != 330.0 ml</t>
        </is>
      </c>
    </row>
    <row r="1032">
      <c r="A1032" s="3" t="inlineStr">
        <is>
          <t>2.93</t>
        </is>
      </c>
      <c r="B1032" s="3" t="inlineStr">
        <is>
          <t>Īpašiem medicīniskiem nolūkiem paredzēts dzeramais medicīniskais uzturs pacientiem ar cukura diabētu vai hiperglikēmiju. Pielietojams gan kā diētas pa</t>
        </is>
      </c>
      <c r="C1032" s="3" t="n">
        <v>4</v>
      </c>
      <c r="D1032" s="3" t="inlineStr">
        <is>
          <t>Isosource Standard Fibre 500 ml</t>
        </is>
      </c>
      <c r="E1032" s="5" t="inlineStr">
        <is>
          <t>NON_COMPLIANT</t>
        </is>
      </c>
      <c r="F1032" s="3" t="n">
        <v>0.4</v>
      </c>
      <c r="G1032" s="3" t="n">
        <v>2</v>
      </c>
      <c r="H1032" s="3" t="n">
        <v>2</v>
      </c>
      <c r="I1032" s="3" t="n">
        <v>1</v>
      </c>
      <c r="J1032" s="3" t="inlineStr">
        <is>
          <t>protein: 4.0 g/100ml vs = 5.0 g/100ml; volume: 500.0 ml vs = 330.0 ml</t>
        </is>
      </c>
      <c r="K1032" s="3" t="inlineStr">
        <is>
          <t>carbohydrates</t>
        </is>
      </c>
      <c r="L1032" s="3" t="inlineStr">
        <is>
          <t>FAIL protein: 4.0 does not satisfy = 5.0; UNKNOWN carbohydrates: Incompatible units for 'carbohydrates': product is g/100ml, requirement is g/100g; FAIL volume: 500.0 ml != 330.0 ml</t>
        </is>
      </c>
    </row>
    <row r="1033">
      <c r="A1033" s="3" t="inlineStr">
        <is>
          <t>2.93</t>
        </is>
      </c>
      <c r="B1033" s="3" t="inlineStr">
        <is>
          <t>Īpašiem medicīniskiem nolūkiem paredzēts dzeramais medicīniskais uzturs pacientiem ar cukura diabētu vai hiperglikēmiju. Pielietojams gan kā diētas pa</t>
        </is>
      </c>
      <c r="C1033" s="3" t="n">
        <v>5</v>
      </c>
      <c r="D1033" s="3" t="inlineStr">
        <is>
          <t>Isosource Standard Fibre 1000 ml</t>
        </is>
      </c>
      <c r="E1033" s="5" t="inlineStr">
        <is>
          <t>NON_COMPLIANT</t>
        </is>
      </c>
      <c r="F1033" s="3" t="n">
        <v>0.4</v>
      </c>
      <c r="G1033" s="3" t="n">
        <v>2</v>
      </c>
      <c r="H1033" s="3" t="n">
        <v>2</v>
      </c>
      <c r="I1033" s="3" t="n">
        <v>1</v>
      </c>
      <c r="J1033" s="3" t="inlineStr">
        <is>
          <t>protein: 4.0 g/100ml vs = 5.0 g/100ml; volume: 1000.0 ml vs = 330.0 ml</t>
        </is>
      </c>
      <c r="K1033" s="3" t="inlineStr">
        <is>
          <t>carbohydrates</t>
        </is>
      </c>
      <c r="L1033" s="3" t="inlineStr">
        <is>
          <t>FAIL protein: 4.0 does not satisfy = 5.0; UNKNOWN carbohydrates: Incompatible units for 'carbohydrates': product is g/100ml, requirement is g/100g; FAIL volume: 1000.0 ml != 330.0 ml</t>
        </is>
      </c>
    </row>
    <row r="1034">
      <c r="A1034" s="3" t="inlineStr">
        <is>
          <t>2.94</t>
        </is>
      </c>
      <c r="B1034" s="3" t="inlineStr">
        <is>
          <t>Īpašiem medicīniskiem nolūkiem paredzēts dzeramais medicīniskais uzturs pacientiem ar cukura diabētu vai hiperglikēmiju. Pielietojams gan kā diētas pa</t>
        </is>
      </c>
      <c r="C1034" s="3" t="n">
        <v>1</v>
      </c>
      <c r="D1034" s="3" t="inlineStr">
        <is>
          <t>Resource Instant Protein powder 400g</t>
        </is>
      </c>
      <c r="E1034" s="7" t="inlineStr">
        <is>
          <t>UNKNOWN</t>
        </is>
      </c>
      <c r="F1034" s="3" t="n">
        <v>0.2</v>
      </c>
      <c r="G1034" s="3" t="n">
        <v>1</v>
      </c>
      <c r="H1034" s="3" t="n">
        <v>0</v>
      </c>
      <c r="I1034" s="3" t="n">
        <v>4</v>
      </c>
      <c r="J1034" s="3" t="inlineStr"/>
      <c r="K1034" s="3" t="inlineStr">
        <is>
          <t>energy; protein; volume; contains_fiber</t>
        </is>
      </c>
      <c r="L1034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35">
      <c r="A1035" s="3" t="inlineStr">
        <is>
          <t>2.94</t>
        </is>
      </c>
      <c r="B1035" s="3" t="inlineStr">
        <is>
          <t>Īpašiem medicīniskiem nolūkiem paredzēts dzeramais medicīniskais uzturs pacientiem ar cukura diabētu vai hiperglikēmiju. Pielietojams gan kā diētas pa</t>
        </is>
      </c>
      <c r="C1035" s="3" t="n">
        <v>2</v>
      </c>
      <c r="D1035" s="3" t="inlineStr">
        <is>
          <t>Resource Glutamin 20x5g</t>
        </is>
      </c>
      <c r="E1035" s="7" t="inlineStr">
        <is>
          <t>UNKNOWN</t>
        </is>
      </c>
      <c r="F1035" s="3" t="n">
        <v>0</v>
      </c>
      <c r="G1035" s="3" t="n">
        <v>0</v>
      </c>
      <c r="H1035" s="3" t="n">
        <v>0</v>
      </c>
      <c r="I1035" s="3" t="n">
        <v>5</v>
      </c>
      <c r="J1035" s="3" t="inlineStr"/>
      <c r="K1035" s="3" t="inlineStr">
        <is>
          <t>energy; protein; carbohydrates; volume; contains_fiber</t>
        </is>
      </c>
      <c r="L1035" s="3" t="inlineStr">
        <is>
          <t>UNKNOWN energy: Incompatible units for 'energy': product is kcal/100g, requirement is kcal/100ml; UNKNOWN protein: Incompatible units for 'protein': product is g/100g, requirement is g/100ml; UNKNOWN carbohydrates: Product has no value for 'carbohydrates'; UNKNOWN volume: Not comparable: product in g, requirement in ml; UNKNOWN contains_fiber: Cannot determine 'contains_fiber' for this product</t>
        </is>
      </c>
    </row>
    <row r="1036">
      <c r="A1036" s="3" t="inlineStr">
        <is>
          <t>2.94</t>
        </is>
      </c>
      <c r="B1036" s="3" t="inlineStr">
        <is>
          <t>Īpašiem medicīniskiem nolūkiem paredzēts dzeramais medicīniskais uzturs pacientiem ar cukura diabētu vai hiperglikēmiju. Pielietojams gan kā diētas pa</t>
        </is>
      </c>
      <c r="C1036" s="3" t="n">
        <v>3</v>
      </c>
      <c r="D1036" s="3" t="inlineStr">
        <is>
          <t>Novasource GI Balance 500 ml</t>
        </is>
      </c>
      <c r="E1036" s="5" t="inlineStr">
        <is>
          <t>NON_COMPLIANT</t>
        </is>
      </c>
      <c r="F1036" s="3" t="n">
        <v>0.6</v>
      </c>
      <c r="G1036" s="3" t="n">
        <v>3</v>
      </c>
      <c r="H1036" s="3" t="n">
        <v>1</v>
      </c>
      <c r="I1036" s="3" t="n">
        <v>1</v>
      </c>
      <c r="J1036" s="3" t="inlineStr">
        <is>
          <t>volume: 500.0 ml vs = 330.0 ml</t>
        </is>
      </c>
      <c r="K1036" s="3" t="inlineStr">
        <is>
          <t>carbohydrates</t>
        </is>
      </c>
      <c r="L1036" s="3" t="inlineStr">
        <is>
          <t>UNKNOWN carbohydrates: Incompatible units for 'carbohydrates': product is g/100ml, requirement is g/100g; FAIL volume: 500.0 ml != 330.0 ml</t>
        </is>
      </c>
    </row>
    <row r="1037">
      <c r="A1037" s="3" t="inlineStr">
        <is>
          <t>2.94</t>
        </is>
      </c>
      <c r="B1037" s="3" t="inlineStr">
        <is>
          <t>Īpašiem medicīniskiem nolūkiem paredzēts dzeramais medicīniskais uzturs pacientiem ar cukura diabētu vai hiperglikēmiju. Pielietojams gan kā diētas pa</t>
        </is>
      </c>
      <c r="C1037" s="3" t="n">
        <v>4</v>
      </c>
      <c r="D1037" s="3" t="inlineStr">
        <is>
          <t>Isosource Standard Fibre 500 ml</t>
        </is>
      </c>
      <c r="E1037" s="5" t="inlineStr">
        <is>
          <t>NON_COMPLIANT</t>
        </is>
      </c>
      <c r="F1037" s="3" t="n">
        <v>0.4</v>
      </c>
      <c r="G1037" s="3" t="n">
        <v>2</v>
      </c>
      <c r="H1037" s="3" t="n">
        <v>2</v>
      </c>
      <c r="I1037" s="3" t="n">
        <v>1</v>
      </c>
      <c r="J1037" s="3" t="inlineStr">
        <is>
          <t>protein: 4.0 g/100ml vs = 5.0 g/100ml; volume: 500.0 ml vs = 330.0 ml</t>
        </is>
      </c>
      <c r="K1037" s="3" t="inlineStr">
        <is>
          <t>carbohydrates</t>
        </is>
      </c>
      <c r="L1037" s="3" t="inlineStr">
        <is>
          <t>FAIL protein: 4.0 does not satisfy = 5.0; UNKNOWN carbohydrates: Incompatible units for 'carbohydrates': product is g/100ml, requirement is g/100g; FAIL volume: 500.0 ml != 330.0 ml</t>
        </is>
      </c>
    </row>
    <row r="1038">
      <c r="A1038" s="3" t="inlineStr">
        <is>
          <t>2.94</t>
        </is>
      </c>
      <c r="B1038" s="3" t="inlineStr">
        <is>
          <t>Īpašiem medicīniskiem nolūkiem paredzēts dzeramais medicīniskais uzturs pacientiem ar cukura diabētu vai hiperglikēmiju. Pielietojams gan kā diētas pa</t>
        </is>
      </c>
      <c r="C1038" s="3" t="n">
        <v>5</v>
      </c>
      <c r="D1038" s="3" t="inlineStr">
        <is>
          <t>Isosource Standard Fibre 1000 ml</t>
        </is>
      </c>
      <c r="E1038" s="5" t="inlineStr">
        <is>
          <t>NON_COMPLIANT</t>
        </is>
      </c>
      <c r="F1038" s="3" t="n">
        <v>0.4</v>
      </c>
      <c r="G1038" s="3" t="n">
        <v>2</v>
      </c>
      <c r="H1038" s="3" t="n">
        <v>2</v>
      </c>
      <c r="I1038" s="3" t="n">
        <v>1</v>
      </c>
      <c r="J1038" s="3" t="inlineStr">
        <is>
          <t>protein: 4.0 g/100ml vs = 5.0 g/100ml; volume: 1000.0 ml vs = 330.0 ml</t>
        </is>
      </c>
      <c r="K1038" s="3" t="inlineStr">
        <is>
          <t>carbohydrates</t>
        </is>
      </c>
      <c r="L1038" s="3" t="inlineStr">
        <is>
          <t>FAIL protein: 4.0 does not satisfy = 5.0; UNKNOWN carbohydrates: Incompatible units for 'carbohydrates': product is g/100ml, requirement is g/100g; FAIL volume: 1000.0 ml != 330.0 ml</t>
        </is>
      </c>
    </row>
    <row r="1039">
      <c r="A1039" s="3" t="inlineStr">
        <is>
          <t>2.95</t>
        </is>
      </c>
      <c r="B1039" s="3" t="inlineStr">
        <is>
          <t>Īpašiem medicīniskiem nolūkiem paredzēts dzeramais medicīniskais uzturs pacientiem ar cukura diabētu vai hiperglikēmiju. Pielietojams gan kā diētas pa</t>
        </is>
      </c>
      <c r="C1039" s="3" t="n">
        <v>1</v>
      </c>
      <c r="D1039" s="3" t="inlineStr">
        <is>
          <t>Novasource GI Balance 500 ml</t>
        </is>
      </c>
      <c r="E1039" s="6" t="inlineStr">
        <is>
          <t>COMPLIANT</t>
        </is>
      </c>
      <c r="F1039" s="3" t="n">
        <v>1</v>
      </c>
      <c r="G1039" s="3" t="n">
        <v>5</v>
      </c>
      <c r="H1039" s="3" t="n">
        <v>0</v>
      </c>
      <c r="I1039" s="3" t="n">
        <v>0</v>
      </c>
      <c r="J1039" s="3" t="inlineStr"/>
      <c r="K1039" s="3" t="inlineStr"/>
      <c r="L1039" s="3" t="inlineStr">
        <is>
          <t>All checked criteria passed</t>
        </is>
      </c>
    </row>
    <row r="1040">
      <c r="A1040" s="3" t="inlineStr">
        <is>
          <t>2.95</t>
        </is>
      </c>
      <c r="B1040" s="3" t="inlineStr">
        <is>
          <t>Īpašiem medicīniskiem nolūkiem paredzēts dzeramais medicīniskais uzturs pacientiem ar cukura diabētu vai hiperglikēmiju. Pielietojams gan kā diētas pa</t>
        </is>
      </c>
      <c r="C1040" s="3" t="n">
        <v>2</v>
      </c>
      <c r="D1040" s="3" t="inlineStr">
        <is>
          <t>Resource Junior powder 400g</t>
        </is>
      </c>
      <c r="E1040" s="7" t="inlineStr">
        <is>
          <t>UNKNOWN</t>
        </is>
      </c>
      <c r="F1040" s="3" t="n">
        <v>0</v>
      </c>
      <c r="G1040" s="3" t="n">
        <v>0</v>
      </c>
      <c r="H1040" s="3" t="n">
        <v>0</v>
      </c>
      <c r="I1040" s="3" t="n">
        <v>5</v>
      </c>
      <c r="J1040" s="3" t="inlineStr"/>
      <c r="K1040" s="3" t="inlineStr">
        <is>
          <t>energy; protein; fiber; volume; contains_fiber</t>
        </is>
      </c>
      <c r="L1040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1041">
      <c r="A1041" s="3" t="inlineStr">
        <is>
          <t>2.95</t>
        </is>
      </c>
      <c r="B1041" s="3" t="inlineStr">
        <is>
          <t>Īpašiem medicīniskiem nolūkiem paredzēts dzeramais medicīniskais uzturs pacientiem ar cukura diabētu vai hiperglikēmiju. Pielietojams gan kā diētas pa</t>
        </is>
      </c>
      <c r="C1041" s="3" t="n">
        <v>3</v>
      </c>
      <c r="D1041" s="3" t="inlineStr">
        <is>
          <t>Resource Instant Protein powder 400g</t>
        </is>
      </c>
      <c r="E1041" s="7" t="inlineStr">
        <is>
          <t>UNKNOWN</t>
        </is>
      </c>
      <c r="F1041" s="3" t="n">
        <v>0</v>
      </c>
      <c r="G1041" s="3" t="n">
        <v>0</v>
      </c>
      <c r="H1041" s="3" t="n">
        <v>0</v>
      </c>
      <c r="I1041" s="3" t="n">
        <v>5</v>
      </c>
      <c r="J1041" s="3" t="inlineStr"/>
      <c r="K1041" s="3" t="inlineStr">
        <is>
          <t>energy; protein; fiber; volume; contains_fiber</t>
        </is>
      </c>
      <c r="L1041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1042">
      <c r="A1042" s="3" t="inlineStr">
        <is>
          <t>2.95</t>
        </is>
      </c>
      <c r="B1042" s="3" t="inlineStr">
        <is>
          <t>Īpašiem medicīniskiem nolūkiem paredzēts dzeramais medicīniskais uzturs pacientiem ar cukura diabētu vai hiperglikēmiju. Pielietojams gan kā diētas pa</t>
        </is>
      </c>
      <c r="C1042" s="3" t="n">
        <v>4</v>
      </c>
      <c r="D1042" s="3" t="inlineStr">
        <is>
          <t>Resource Glutamin 20x5g</t>
        </is>
      </c>
      <c r="E1042" s="7" t="inlineStr">
        <is>
          <t>UNKNOWN</t>
        </is>
      </c>
      <c r="F1042" s="3" t="n">
        <v>0</v>
      </c>
      <c r="G1042" s="3" t="n">
        <v>0</v>
      </c>
      <c r="H1042" s="3" t="n">
        <v>0</v>
      </c>
      <c r="I1042" s="3" t="n">
        <v>5</v>
      </c>
      <c r="J1042" s="3" t="inlineStr"/>
      <c r="K1042" s="3" t="inlineStr">
        <is>
          <t>energy; protein; fiber; volume; contains_fiber</t>
        </is>
      </c>
      <c r="L1042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1043">
      <c r="A1043" s="3" t="inlineStr">
        <is>
          <t>2.95</t>
        </is>
      </c>
      <c r="B1043" s="3" t="inlineStr">
        <is>
          <t>Īpašiem medicīniskiem nolūkiem paredzēts dzeramais medicīniskais uzturs pacientiem ar cukura diabētu vai hiperglikēmiju. Pielietojams gan kā diētas pa</t>
        </is>
      </c>
      <c r="C1043" s="3" t="n">
        <v>5</v>
      </c>
      <c r="D1043" s="3" t="inlineStr">
        <is>
          <t>Modulen IBD powder 400g</t>
        </is>
      </c>
      <c r="E1043" s="7" t="inlineStr">
        <is>
          <t>UNKNOWN</t>
        </is>
      </c>
      <c r="F1043" s="3" t="n">
        <v>0</v>
      </c>
      <c r="G1043" s="3" t="n">
        <v>0</v>
      </c>
      <c r="H1043" s="3" t="n">
        <v>0</v>
      </c>
      <c r="I1043" s="3" t="n">
        <v>5</v>
      </c>
      <c r="J1043" s="3" t="inlineStr"/>
      <c r="K1043" s="3" t="inlineStr">
        <is>
          <t>energy; protein; fiber; volume; contains_fiber</t>
        </is>
      </c>
      <c r="L1043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1044">
      <c r="A1044" s="3" t="inlineStr">
        <is>
          <t>2.96</t>
        </is>
      </c>
      <c r="B1044" s="3" t="inlineStr">
        <is>
          <t>Īpašiem medicīniskiem nolūkiem paredzēts dzeramais medicīniskais uzturs pacientiem ar cukura diabētu vai hiperglikēmiju. Pielietojams gan kā diētas pa</t>
        </is>
      </c>
      <c r="C1044" s="3" t="n">
        <v>1</v>
      </c>
      <c r="D1044" s="3" t="inlineStr">
        <is>
          <t>Resource Junior powder 400g</t>
        </is>
      </c>
      <c r="E1044" s="7" t="inlineStr">
        <is>
          <t>UNKNOWN</t>
        </is>
      </c>
      <c r="F1044" s="3" t="n">
        <v>0</v>
      </c>
      <c r="G1044" s="3" t="n">
        <v>0</v>
      </c>
      <c r="H1044" s="3" t="n">
        <v>0</v>
      </c>
      <c r="I1044" s="3" t="n">
        <v>5</v>
      </c>
      <c r="J1044" s="3" t="inlineStr"/>
      <c r="K1044" s="3" t="inlineStr">
        <is>
          <t>energy; protein; fiber; volume; contains_fiber</t>
        </is>
      </c>
      <c r="L1044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1045">
      <c r="A1045" s="3" t="inlineStr">
        <is>
          <t>2.96</t>
        </is>
      </c>
      <c r="B1045" s="3" t="inlineStr">
        <is>
          <t>Īpašiem medicīniskiem nolūkiem paredzēts dzeramais medicīniskais uzturs pacientiem ar cukura diabētu vai hiperglikēmiju. Pielietojams gan kā diētas pa</t>
        </is>
      </c>
      <c r="C1045" s="3" t="n">
        <v>2</v>
      </c>
      <c r="D1045" s="3" t="inlineStr">
        <is>
          <t>Resource Instant Protein powder 400g</t>
        </is>
      </c>
      <c r="E1045" s="7" t="inlineStr">
        <is>
          <t>UNKNOWN</t>
        </is>
      </c>
      <c r="F1045" s="3" t="n">
        <v>0</v>
      </c>
      <c r="G1045" s="3" t="n">
        <v>0</v>
      </c>
      <c r="H1045" s="3" t="n">
        <v>0</v>
      </c>
      <c r="I1045" s="3" t="n">
        <v>5</v>
      </c>
      <c r="J1045" s="3" t="inlineStr"/>
      <c r="K1045" s="3" t="inlineStr">
        <is>
          <t>energy; protein; fiber; volume; contains_fiber</t>
        </is>
      </c>
      <c r="L1045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1046">
      <c r="A1046" s="3" t="inlineStr">
        <is>
          <t>2.96</t>
        </is>
      </c>
      <c r="B1046" s="3" t="inlineStr">
        <is>
          <t>Īpašiem medicīniskiem nolūkiem paredzēts dzeramais medicīniskais uzturs pacientiem ar cukura diabētu vai hiperglikēmiju. Pielietojams gan kā diētas pa</t>
        </is>
      </c>
      <c r="C1046" s="3" t="n">
        <v>3</v>
      </c>
      <c r="D1046" s="3" t="inlineStr">
        <is>
          <t>Resource Glutamin 20x5g</t>
        </is>
      </c>
      <c r="E1046" s="7" t="inlineStr">
        <is>
          <t>UNKNOWN</t>
        </is>
      </c>
      <c r="F1046" s="3" t="n">
        <v>0</v>
      </c>
      <c r="G1046" s="3" t="n">
        <v>0</v>
      </c>
      <c r="H1046" s="3" t="n">
        <v>0</v>
      </c>
      <c r="I1046" s="3" t="n">
        <v>5</v>
      </c>
      <c r="J1046" s="3" t="inlineStr"/>
      <c r="K1046" s="3" t="inlineStr">
        <is>
          <t>energy; protein; fiber; volume; contains_fiber</t>
        </is>
      </c>
      <c r="L1046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1047">
      <c r="A1047" s="3" t="inlineStr">
        <is>
          <t>2.96</t>
        </is>
      </c>
      <c r="B1047" s="3" t="inlineStr">
        <is>
          <t>Īpašiem medicīniskiem nolūkiem paredzēts dzeramais medicīniskais uzturs pacientiem ar cukura diabētu vai hiperglikēmiju. Pielietojams gan kā diētas pa</t>
        </is>
      </c>
      <c r="C1047" s="3" t="n">
        <v>4</v>
      </c>
      <c r="D1047" s="3" t="inlineStr">
        <is>
          <t>Modulen IBD powder 400g</t>
        </is>
      </c>
      <c r="E1047" s="7" t="inlineStr">
        <is>
          <t>UNKNOWN</t>
        </is>
      </c>
      <c r="F1047" s="3" t="n">
        <v>0</v>
      </c>
      <c r="G1047" s="3" t="n">
        <v>0</v>
      </c>
      <c r="H1047" s="3" t="n">
        <v>0</v>
      </c>
      <c r="I1047" s="3" t="n">
        <v>5</v>
      </c>
      <c r="J1047" s="3" t="inlineStr"/>
      <c r="K1047" s="3" t="inlineStr">
        <is>
          <t>energy; protein; fiber; volume; contains_fiber</t>
        </is>
      </c>
      <c r="L1047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1048">
      <c r="A1048" s="3" t="inlineStr">
        <is>
          <t>2.96</t>
        </is>
      </c>
      <c r="B1048" s="3" t="inlineStr">
        <is>
          <t>Īpašiem medicīniskiem nolūkiem paredzēts dzeramais medicīniskais uzturs pacientiem ar cukura diabētu vai hiperglikēmiju. Pielietojams gan kā diētas pa</t>
        </is>
      </c>
      <c r="C1048" s="3" t="n">
        <v>5</v>
      </c>
      <c r="D1048" s="3" t="inlineStr">
        <is>
          <t>Novasource GI Balance 500 ml</t>
        </is>
      </c>
      <c r="E1048" s="5" t="inlineStr">
        <is>
          <t>NON_COMPLIANT</t>
        </is>
      </c>
      <c r="F1048" s="3" t="n">
        <v>0.8</v>
      </c>
      <c r="G1048" s="3" t="n">
        <v>4</v>
      </c>
      <c r="H1048" s="3" t="n">
        <v>1</v>
      </c>
      <c r="I1048" s="3" t="n">
        <v>0</v>
      </c>
      <c r="J1048" s="3" t="inlineStr">
        <is>
          <t>volume: 500.0 ml vs = 200.0 ml</t>
        </is>
      </c>
      <c r="K1048" s="3" t="inlineStr"/>
      <c r="L1048" s="3" t="inlineStr">
        <is>
          <t>FAIL volume: 500.0 ml != 200.0 ml</t>
        </is>
      </c>
    </row>
    <row r="1049">
      <c r="A1049" s="3" t="inlineStr">
        <is>
          <t>2.97</t>
        </is>
      </c>
      <c r="B1049" s="3" t="inlineStr">
        <is>
          <t>Īpašiem medicīniskiem nolūkiem paredzēts dzeramais medicīniskais uzturs pacientiem ar cukura diabētu vai hiperglikēmiju. Pielietojams gan kā diētas pa</t>
        </is>
      </c>
      <c r="C1049" s="3" t="n">
        <v>1</v>
      </c>
      <c r="D1049" s="3" t="inlineStr">
        <is>
          <t>Resource Junior powder 400g</t>
        </is>
      </c>
      <c r="E1049" s="7" t="inlineStr">
        <is>
          <t>UNKNOWN</t>
        </is>
      </c>
      <c r="F1049" s="3" t="n">
        <v>0</v>
      </c>
      <c r="G1049" s="3" t="n">
        <v>0</v>
      </c>
      <c r="H1049" s="3" t="n">
        <v>0</v>
      </c>
      <c r="I1049" s="3" t="n">
        <v>5</v>
      </c>
      <c r="J1049" s="3" t="inlineStr"/>
      <c r="K1049" s="3" t="inlineStr">
        <is>
          <t>energy; protein; fiber; volume; contains_fiber</t>
        </is>
      </c>
      <c r="L1049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1050">
      <c r="A1050" s="3" t="inlineStr">
        <is>
          <t>2.97</t>
        </is>
      </c>
      <c r="B1050" s="3" t="inlineStr">
        <is>
          <t>Īpašiem medicīniskiem nolūkiem paredzēts dzeramais medicīniskais uzturs pacientiem ar cukura diabētu vai hiperglikēmiju. Pielietojams gan kā diētas pa</t>
        </is>
      </c>
      <c r="C1050" s="3" t="n">
        <v>2</v>
      </c>
      <c r="D1050" s="3" t="inlineStr">
        <is>
          <t>Resource Instant Protein powder 400g</t>
        </is>
      </c>
      <c r="E1050" s="7" t="inlineStr">
        <is>
          <t>UNKNOWN</t>
        </is>
      </c>
      <c r="F1050" s="3" t="n">
        <v>0</v>
      </c>
      <c r="G1050" s="3" t="n">
        <v>0</v>
      </c>
      <c r="H1050" s="3" t="n">
        <v>0</v>
      </c>
      <c r="I1050" s="3" t="n">
        <v>5</v>
      </c>
      <c r="J1050" s="3" t="inlineStr"/>
      <c r="K1050" s="3" t="inlineStr">
        <is>
          <t>energy; protein; fiber; volume; contains_fiber</t>
        </is>
      </c>
      <c r="L1050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1051">
      <c r="A1051" s="3" t="inlineStr">
        <is>
          <t>2.97</t>
        </is>
      </c>
      <c r="B1051" s="3" t="inlineStr">
        <is>
          <t>Īpašiem medicīniskiem nolūkiem paredzēts dzeramais medicīniskais uzturs pacientiem ar cukura diabētu vai hiperglikēmiju. Pielietojams gan kā diētas pa</t>
        </is>
      </c>
      <c r="C1051" s="3" t="n">
        <v>3</v>
      </c>
      <c r="D1051" s="3" t="inlineStr">
        <is>
          <t>Resource Glutamin 20x5g</t>
        </is>
      </c>
      <c r="E1051" s="7" t="inlineStr">
        <is>
          <t>UNKNOWN</t>
        </is>
      </c>
      <c r="F1051" s="3" t="n">
        <v>0</v>
      </c>
      <c r="G1051" s="3" t="n">
        <v>0</v>
      </c>
      <c r="H1051" s="3" t="n">
        <v>0</v>
      </c>
      <c r="I1051" s="3" t="n">
        <v>5</v>
      </c>
      <c r="J1051" s="3" t="inlineStr"/>
      <c r="K1051" s="3" t="inlineStr">
        <is>
          <t>energy; protein; fiber; volume; contains_fiber</t>
        </is>
      </c>
      <c r="L1051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1052">
      <c r="A1052" s="3" t="inlineStr">
        <is>
          <t>2.97</t>
        </is>
      </c>
      <c r="B1052" s="3" t="inlineStr">
        <is>
          <t>Īpašiem medicīniskiem nolūkiem paredzēts dzeramais medicīniskais uzturs pacientiem ar cukura diabētu vai hiperglikēmiju. Pielietojams gan kā diētas pa</t>
        </is>
      </c>
      <c r="C1052" s="3" t="n">
        <v>4</v>
      </c>
      <c r="D1052" s="3" t="inlineStr">
        <is>
          <t>Modulen IBD powder 400g</t>
        </is>
      </c>
      <c r="E1052" s="7" t="inlineStr">
        <is>
          <t>UNKNOWN</t>
        </is>
      </c>
      <c r="F1052" s="3" t="n">
        <v>0</v>
      </c>
      <c r="G1052" s="3" t="n">
        <v>0</v>
      </c>
      <c r="H1052" s="3" t="n">
        <v>0</v>
      </c>
      <c r="I1052" s="3" t="n">
        <v>5</v>
      </c>
      <c r="J1052" s="3" t="inlineStr"/>
      <c r="K1052" s="3" t="inlineStr">
        <is>
          <t>energy; protein; fiber; volume; contains_fiber</t>
        </is>
      </c>
      <c r="L1052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1053">
      <c r="A1053" s="3" t="inlineStr">
        <is>
          <t>2.97</t>
        </is>
      </c>
      <c r="B1053" s="3" t="inlineStr">
        <is>
          <t>Īpašiem medicīniskiem nolūkiem paredzēts dzeramais medicīniskais uzturs pacientiem ar cukura diabētu vai hiperglikēmiju. Pielietojams gan kā diētas pa</t>
        </is>
      </c>
      <c r="C1053" s="3" t="n">
        <v>5</v>
      </c>
      <c r="D1053" s="3" t="inlineStr">
        <is>
          <t>Novasource GI Balance 500 ml</t>
        </is>
      </c>
      <c r="E1053" s="5" t="inlineStr">
        <is>
          <t>NON_COMPLIANT</t>
        </is>
      </c>
      <c r="F1053" s="3" t="n">
        <v>0.8</v>
      </c>
      <c r="G1053" s="3" t="n">
        <v>4</v>
      </c>
      <c r="H1053" s="3" t="n">
        <v>1</v>
      </c>
      <c r="I1053" s="3" t="n">
        <v>0</v>
      </c>
      <c r="J1053" s="3" t="inlineStr">
        <is>
          <t>volume: 500.0 ml vs = 200.0 ml</t>
        </is>
      </c>
      <c r="K1053" s="3" t="inlineStr"/>
      <c r="L1053" s="3" t="inlineStr">
        <is>
          <t>FAIL volume: 500.0 ml != 200.0 ml</t>
        </is>
      </c>
    </row>
    <row r="1054">
      <c r="A1054" s="3" t="inlineStr">
        <is>
          <t>2.98</t>
        </is>
      </c>
      <c r="B1054" s="3" t="inlineStr">
        <is>
          <t>Īpašiem medicīniskiem nolūkiem paredzēts dzeramais medicīniskais uzturs pacientiem ar cukura diabētu vai hiperglikēmiju. Pielietojams gan kā diētas pa</t>
        </is>
      </c>
      <c r="C1054" s="3" t="n">
        <v>1</v>
      </c>
      <c r="D1054" s="3" t="inlineStr">
        <is>
          <t>Resource Junior powder 400g</t>
        </is>
      </c>
      <c r="E1054" s="7" t="inlineStr">
        <is>
          <t>UNKNOWN</t>
        </is>
      </c>
      <c r="F1054" s="3" t="n">
        <v>0</v>
      </c>
      <c r="G1054" s="3" t="n">
        <v>0</v>
      </c>
      <c r="H1054" s="3" t="n">
        <v>0</v>
      </c>
      <c r="I1054" s="3" t="n">
        <v>5</v>
      </c>
      <c r="J1054" s="3" t="inlineStr"/>
      <c r="K1054" s="3" t="inlineStr">
        <is>
          <t>energy; protein; fiber; volume; contains_fiber</t>
        </is>
      </c>
      <c r="L1054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1055">
      <c r="A1055" s="3" t="inlineStr">
        <is>
          <t>2.98</t>
        </is>
      </c>
      <c r="B1055" s="3" t="inlineStr">
        <is>
          <t>Īpašiem medicīniskiem nolūkiem paredzēts dzeramais medicīniskais uzturs pacientiem ar cukura diabētu vai hiperglikēmiju. Pielietojams gan kā diētas pa</t>
        </is>
      </c>
      <c r="C1055" s="3" t="n">
        <v>2</v>
      </c>
      <c r="D1055" s="3" t="inlineStr">
        <is>
          <t>Resource Instant Protein powder 400g</t>
        </is>
      </c>
      <c r="E1055" s="7" t="inlineStr">
        <is>
          <t>UNKNOWN</t>
        </is>
      </c>
      <c r="F1055" s="3" t="n">
        <v>0</v>
      </c>
      <c r="G1055" s="3" t="n">
        <v>0</v>
      </c>
      <c r="H1055" s="3" t="n">
        <v>0</v>
      </c>
      <c r="I1055" s="3" t="n">
        <v>5</v>
      </c>
      <c r="J1055" s="3" t="inlineStr"/>
      <c r="K1055" s="3" t="inlineStr">
        <is>
          <t>energy; protein; fiber; volume; contains_fiber</t>
        </is>
      </c>
      <c r="L1055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1056">
      <c r="A1056" s="3" t="inlineStr">
        <is>
          <t>2.98</t>
        </is>
      </c>
      <c r="B1056" s="3" t="inlineStr">
        <is>
          <t>Īpašiem medicīniskiem nolūkiem paredzēts dzeramais medicīniskais uzturs pacientiem ar cukura diabētu vai hiperglikēmiju. Pielietojams gan kā diētas pa</t>
        </is>
      </c>
      <c r="C1056" s="3" t="n">
        <v>3</v>
      </c>
      <c r="D1056" s="3" t="inlineStr">
        <is>
          <t>Resource Glutamin 20x5g</t>
        </is>
      </c>
      <c r="E1056" s="7" t="inlineStr">
        <is>
          <t>UNKNOWN</t>
        </is>
      </c>
      <c r="F1056" s="3" t="n">
        <v>0</v>
      </c>
      <c r="G1056" s="3" t="n">
        <v>0</v>
      </c>
      <c r="H1056" s="3" t="n">
        <v>0</v>
      </c>
      <c r="I1056" s="3" t="n">
        <v>5</v>
      </c>
      <c r="J1056" s="3" t="inlineStr"/>
      <c r="K1056" s="3" t="inlineStr">
        <is>
          <t>energy; protein; fiber; volume; contains_fiber</t>
        </is>
      </c>
      <c r="L1056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1057">
      <c r="A1057" s="3" t="inlineStr">
        <is>
          <t>2.98</t>
        </is>
      </c>
      <c r="B1057" s="3" t="inlineStr">
        <is>
          <t>Īpašiem medicīniskiem nolūkiem paredzēts dzeramais medicīniskais uzturs pacientiem ar cukura diabētu vai hiperglikēmiju. Pielietojams gan kā diētas pa</t>
        </is>
      </c>
      <c r="C1057" s="3" t="n">
        <v>4</v>
      </c>
      <c r="D1057" s="3" t="inlineStr">
        <is>
          <t>Modulen IBD powder 400g</t>
        </is>
      </c>
      <c r="E1057" s="7" t="inlineStr">
        <is>
          <t>UNKNOWN</t>
        </is>
      </c>
      <c r="F1057" s="3" t="n">
        <v>0</v>
      </c>
      <c r="G1057" s="3" t="n">
        <v>0</v>
      </c>
      <c r="H1057" s="3" t="n">
        <v>0</v>
      </c>
      <c r="I1057" s="3" t="n">
        <v>5</v>
      </c>
      <c r="J1057" s="3" t="inlineStr"/>
      <c r="K1057" s="3" t="inlineStr">
        <is>
          <t>energy; protein; fiber; volume; contains_fiber</t>
        </is>
      </c>
      <c r="L1057" s="3" t="inlineStr">
        <is>
          <t>UNKNOWN energy: Incompatible units for 'energy': product is kcal/100g, requirement is kcal/100ml; UNKNOWN protein: Incompatible units for 'protein': product is g/100g, requirement is g/100ml; UNKNOWN fiber: Product has no value for 'fiber'; UNKNOWN volume: Not comparable: product in g, requirement in ml; UNKNOWN contains_fiber: Cannot determine 'contains_fiber' for this product</t>
        </is>
      </c>
    </row>
    <row r="1058">
      <c r="A1058" s="3" t="inlineStr">
        <is>
          <t>2.98</t>
        </is>
      </c>
      <c r="B1058" s="3" t="inlineStr">
        <is>
          <t>Īpašiem medicīniskiem nolūkiem paredzēts dzeramais medicīniskais uzturs pacientiem ar cukura diabētu vai hiperglikēmiju. Pielietojams gan kā diētas pa</t>
        </is>
      </c>
      <c r="C1058" s="3" t="n">
        <v>5</v>
      </c>
      <c r="D1058" s="3" t="inlineStr">
        <is>
          <t>Novasource GI Balance 500 ml</t>
        </is>
      </c>
      <c r="E1058" s="5" t="inlineStr">
        <is>
          <t>NON_COMPLIANT</t>
        </is>
      </c>
      <c r="F1058" s="3" t="n">
        <v>0.8</v>
      </c>
      <c r="G1058" s="3" t="n">
        <v>4</v>
      </c>
      <c r="H1058" s="3" t="n">
        <v>1</v>
      </c>
      <c r="I1058" s="3" t="n">
        <v>0</v>
      </c>
      <c r="J1058" s="3" t="inlineStr">
        <is>
          <t>volume: 500.0 ml vs = 200.0 ml</t>
        </is>
      </c>
      <c r="K1058" s="3" t="inlineStr"/>
      <c r="L1058" s="3" t="inlineStr">
        <is>
          <t>FAIL volume: 500.0 ml != 200.0 ml</t>
        </is>
      </c>
    </row>
    <row r="1059">
      <c r="A1059" s="3" t="inlineStr">
        <is>
          <t>2.99</t>
        </is>
      </c>
      <c r="B1059" s="3" t="inlineStr">
        <is>
          <t>Īpašiem medicīniskiem nolūkiem paredzēts medicīniskais uzturs biezeņa konsistencē. Pielietojams kā diētas papildinājums, nav paredzēts lietot kā vienī</t>
        </is>
      </c>
      <c r="C1059" s="3" t="n">
        <v>1</v>
      </c>
      <c r="D1059" s="3" t="inlineStr">
        <is>
          <t>Resource Junior powder 400g</t>
        </is>
      </c>
      <c r="E1059" s="7" t="inlineStr">
        <is>
          <t>UNKNOWN</t>
        </is>
      </c>
      <c r="F1059" s="3" t="n">
        <v>0</v>
      </c>
      <c r="G1059" s="3" t="n">
        <v>0</v>
      </c>
      <c r="H1059" s="3" t="n">
        <v>0</v>
      </c>
      <c r="I1059" s="3" t="n">
        <v>4</v>
      </c>
      <c r="J1059" s="3" t="inlineStr"/>
      <c r="K1059" s="3" t="inlineStr">
        <is>
          <t>energy; protein; volume; contains_fiber</t>
        </is>
      </c>
      <c r="L1059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60">
      <c r="A1060" s="3" t="inlineStr">
        <is>
          <t>2.99</t>
        </is>
      </c>
      <c r="B1060" s="3" t="inlineStr">
        <is>
          <t>Īpašiem medicīniskiem nolūkiem paredzēts medicīniskais uzturs biezeņa konsistencē. Pielietojams kā diētas papildinājums, nav paredzēts lietot kā vienī</t>
        </is>
      </c>
      <c r="C1060" s="3" t="n">
        <v>2</v>
      </c>
      <c r="D1060" s="3" t="inlineStr">
        <is>
          <t>Resource Instant Protein powder 400g</t>
        </is>
      </c>
      <c r="E1060" s="7" t="inlineStr">
        <is>
          <t>UNKNOWN</t>
        </is>
      </c>
      <c r="F1060" s="3" t="n">
        <v>0</v>
      </c>
      <c r="G1060" s="3" t="n">
        <v>0</v>
      </c>
      <c r="H1060" s="3" t="n">
        <v>0</v>
      </c>
      <c r="I1060" s="3" t="n">
        <v>4</v>
      </c>
      <c r="J1060" s="3" t="inlineStr"/>
      <c r="K1060" s="3" t="inlineStr">
        <is>
          <t>energy; protein; volume; contains_fiber</t>
        </is>
      </c>
      <c r="L1060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61">
      <c r="A1061" s="3" t="inlineStr">
        <is>
          <t>2.99</t>
        </is>
      </c>
      <c r="B1061" s="3" t="inlineStr">
        <is>
          <t>Īpašiem medicīniskiem nolūkiem paredzēts medicīniskais uzturs biezeņa konsistencē. Pielietojams kā diētas papildinājums, nav paredzēts lietot kā vienī</t>
        </is>
      </c>
      <c r="C1061" s="3" t="n">
        <v>3</v>
      </c>
      <c r="D1061" s="3" t="inlineStr">
        <is>
          <t>Resource Glutamin 20x5g</t>
        </is>
      </c>
      <c r="E1061" s="7" t="inlineStr">
        <is>
          <t>UNKNOWN</t>
        </is>
      </c>
      <c r="F1061" s="3" t="n">
        <v>0</v>
      </c>
      <c r="G1061" s="3" t="n">
        <v>0</v>
      </c>
      <c r="H1061" s="3" t="n">
        <v>0</v>
      </c>
      <c r="I1061" s="3" t="n">
        <v>4</v>
      </c>
      <c r="J1061" s="3" t="inlineStr"/>
      <c r="K1061" s="3" t="inlineStr">
        <is>
          <t>energy; protein; volume; contains_fiber</t>
        </is>
      </c>
      <c r="L1061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62">
      <c r="A1062" s="3" t="inlineStr">
        <is>
          <t>2.99</t>
        </is>
      </c>
      <c r="B1062" s="3" t="inlineStr">
        <is>
          <t>Īpašiem medicīniskiem nolūkiem paredzēts medicīniskais uzturs biezeņa konsistencē. Pielietojams kā diētas papildinājums, nav paredzēts lietot kā vienī</t>
        </is>
      </c>
      <c r="C1062" s="3" t="n">
        <v>4</v>
      </c>
      <c r="D1062" s="3" t="inlineStr">
        <is>
          <t>Modulen IBD powder 400g</t>
        </is>
      </c>
      <c r="E1062" s="7" t="inlineStr">
        <is>
          <t>UNKNOWN</t>
        </is>
      </c>
      <c r="F1062" s="3" t="n">
        <v>0</v>
      </c>
      <c r="G1062" s="3" t="n">
        <v>0</v>
      </c>
      <c r="H1062" s="3" t="n">
        <v>0</v>
      </c>
      <c r="I1062" s="3" t="n">
        <v>4</v>
      </c>
      <c r="J1062" s="3" t="inlineStr"/>
      <c r="K1062" s="3" t="inlineStr">
        <is>
          <t>energy; protein; volume; contains_fiber</t>
        </is>
      </c>
      <c r="L1062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63">
      <c r="A1063" s="3" t="inlineStr">
        <is>
          <t>2.99</t>
        </is>
      </c>
      <c r="B1063" s="3" t="inlineStr">
        <is>
          <t>Īpašiem medicīniskiem nolūkiem paredzēts medicīniskais uzturs biezeņa konsistencē. Pielietojams kā diētas papildinājums, nav paredzēts lietot kā vienī</t>
        </is>
      </c>
      <c r="C1063" s="3" t="n">
        <v>5</v>
      </c>
      <c r="D1063" s="3" t="inlineStr">
        <is>
          <t>Isosource 2.0 Protein 500 ml</t>
        </is>
      </c>
      <c r="E1063" s="5" t="inlineStr">
        <is>
          <t>NON_COMPLIANT</t>
        </is>
      </c>
      <c r="F1063" s="3" t="n">
        <v>0.75</v>
      </c>
      <c r="G1063" s="3" t="n">
        <v>3</v>
      </c>
      <c r="H1063" s="3" t="n">
        <v>1</v>
      </c>
      <c r="I1063" s="3" t="n">
        <v>0</v>
      </c>
      <c r="J1063" s="3" t="inlineStr">
        <is>
          <t>volume: 500.0 ml vs = 175.0 ml</t>
        </is>
      </c>
      <c r="K1063" s="3" t="inlineStr"/>
      <c r="L1063" s="3" t="inlineStr">
        <is>
          <t>FAIL volume: 500.0 ml != 175.0 ml</t>
        </is>
      </c>
    </row>
    <row r="1064">
      <c r="A1064" s="3" t="inlineStr">
        <is>
          <t>2.100</t>
        </is>
      </c>
      <c r="B1064" s="3" t="inlineStr">
        <is>
          <t>Īpašiem medicīniskiem nolūkiem paredzēts medicīniskais uzturs biezeņa konsistencē. Pielietojams kā diētas papildinājums, nav paredzēts lietot kā vienī</t>
        </is>
      </c>
      <c r="C1064" s="3" t="n">
        <v>1</v>
      </c>
      <c r="D1064" s="3" t="inlineStr">
        <is>
          <t>Resource Junior powder 400g</t>
        </is>
      </c>
      <c r="E1064" s="7" t="inlineStr">
        <is>
          <t>UNKNOWN</t>
        </is>
      </c>
      <c r="F1064" s="3" t="n">
        <v>0</v>
      </c>
      <c r="G1064" s="3" t="n">
        <v>0</v>
      </c>
      <c r="H1064" s="3" t="n">
        <v>0</v>
      </c>
      <c r="I1064" s="3" t="n">
        <v>4</v>
      </c>
      <c r="J1064" s="3" t="inlineStr"/>
      <c r="K1064" s="3" t="inlineStr">
        <is>
          <t>energy; protein; volume; contains_fiber</t>
        </is>
      </c>
      <c r="L1064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65">
      <c r="A1065" s="3" t="inlineStr">
        <is>
          <t>2.100</t>
        </is>
      </c>
      <c r="B1065" s="3" t="inlineStr">
        <is>
          <t>Īpašiem medicīniskiem nolūkiem paredzēts medicīniskais uzturs biezeņa konsistencē. Pielietojams kā diētas papildinājums, nav paredzēts lietot kā vienī</t>
        </is>
      </c>
      <c r="C1065" s="3" t="n">
        <v>2</v>
      </c>
      <c r="D1065" s="3" t="inlineStr">
        <is>
          <t>Resource Instant Protein powder 400g</t>
        </is>
      </c>
      <c r="E1065" s="7" t="inlineStr">
        <is>
          <t>UNKNOWN</t>
        </is>
      </c>
      <c r="F1065" s="3" t="n">
        <v>0</v>
      </c>
      <c r="G1065" s="3" t="n">
        <v>0</v>
      </c>
      <c r="H1065" s="3" t="n">
        <v>0</v>
      </c>
      <c r="I1065" s="3" t="n">
        <v>4</v>
      </c>
      <c r="J1065" s="3" t="inlineStr"/>
      <c r="K1065" s="3" t="inlineStr">
        <is>
          <t>energy; protein; volume; contains_fiber</t>
        </is>
      </c>
      <c r="L1065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66">
      <c r="A1066" s="3" t="inlineStr">
        <is>
          <t>2.100</t>
        </is>
      </c>
      <c r="B1066" s="3" t="inlineStr">
        <is>
          <t>Īpašiem medicīniskiem nolūkiem paredzēts medicīniskais uzturs biezeņa konsistencē. Pielietojams kā diētas papildinājums, nav paredzēts lietot kā vienī</t>
        </is>
      </c>
      <c r="C1066" s="3" t="n">
        <v>3</v>
      </c>
      <c r="D1066" s="3" t="inlineStr">
        <is>
          <t>Resource Glutamin 20x5g</t>
        </is>
      </c>
      <c r="E1066" s="7" t="inlineStr">
        <is>
          <t>UNKNOWN</t>
        </is>
      </c>
      <c r="F1066" s="3" t="n">
        <v>0</v>
      </c>
      <c r="G1066" s="3" t="n">
        <v>0</v>
      </c>
      <c r="H1066" s="3" t="n">
        <v>0</v>
      </c>
      <c r="I1066" s="3" t="n">
        <v>4</v>
      </c>
      <c r="J1066" s="3" t="inlineStr"/>
      <c r="K1066" s="3" t="inlineStr">
        <is>
          <t>energy; protein; volume; contains_fiber</t>
        </is>
      </c>
      <c r="L1066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67">
      <c r="A1067" s="3" t="inlineStr">
        <is>
          <t>2.100</t>
        </is>
      </c>
      <c r="B1067" s="3" t="inlineStr">
        <is>
          <t>Īpašiem medicīniskiem nolūkiem paredzēts medicīniskais uzturs biezeņa konsistencē. Pielietojams kā diētas papildinājums, nav paredzēts lietot kā vienī</t>
        </is>
      </c>
      <c r="C1067" s="3" t="n">
        <v>4</v>
      </c>
      <c r="D1067" s="3" t="inlineStr">
        <is>
          <t>Modulen IBD powder 400g</t>
        </is>
      </c>
      <c r="E1067" s="7" t="inlineStr">
        <is>
          <t>UNKNOWN</t>
        </is>
      </c>
      <c r="F1067" s="3" t="n">
        <v>0</v>
      </c>
      <c r="G1067" s="3" t="n">
        <v>0</v>
      </c>
      <c r="H1067" s="3" t="n">
        <v>0</v>
      </c>
      <c r="I1067" s="3" t="n">
        <v>4</v>
      </c>
      <c r="J1067" s="3" t="inlineStr"/>
      <c r="K1067" s="3" t="inlineStr">
        <is>
          <t>energy; protein; volume; contains_fiber</t>
        </is>
      </c>
      <c r="L1067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68">
      <c r="A1068" s="3" t="inlineStr">
        <is>
          <t>2.100</t>
        </is>
      </c>
      <c r="B1068" s="3" t="inlineStr">
        <is>
          <t>Īpašiem medicīniskiem nolūkiem paredzēts medicīniskais uzturs biezeņa konsistencē. Pielietojams kā diētas papildinājums, nav paredzēts lietot kā vienī</t>
        </is>
      </c>
      <c r="C1068" s="3" t="n">
        <v>5</v>
      </c>
      <c r="D1068" s="3" t="inlineStr">
        <is>
          <t>Isosource 2.0 Protein 500 ml</t>
        </is>
      </c>
      <c r="E1068" s="5" t="inlineStr">
        <is>
          <t>NON_COMPLIANT</t>
        </is>
      </c>
      <c r="F1068" s="3" t="n">
        <v>0.75</v>
      </c>
      <c r="G1068" s="3" t="n">
        <v>3</v>
      </c>
      <c r="H1068" s="3" t="n">
        <v>1</v>
      </c>
      <c r="I1068" s="3" t="n">
        <v>0</v>
      </c>
      <c r="J1068" s="3" t="inlineStr">
        <is>
          <t>volume: 500.0 ml vs = 175.0 ml</t>
        </is>
      </c>
      <c r="K1068" s="3" t="inlineStr"/>
      <c r="L1068" s="3" t="inlineStr">
        <is>
          <t>FAIL volume: 500.0 ml != 175.0 ml</t>
        </is>
      </c>
    </row>
    <row r="1069">
      <c r="A1069" s="3" t="inlineStr">
        <is>
          <t>2.101</t>
        </is>
      </c>
      <c r="B1069" s="3" t="inlineStr">
        <is>
          <t>Īpašiem medicīniskiem nolūkiem paredzēts medicīniskais uzturs biezeņa konsistencē. Pielietojams kā diētas papildinājums, nav paredzēts lietot kā vienī</t>
        </is>
      </c>
      <c r="C1069" s="3" t="n">
        <v>1</v>
      </c>
      <c r="D1069" s="3" t="inlineStr">
        <is>
          <t>Resource Junior powder 400g</t>
        </is>
      </c>
      <c r="E1069" s="7" t="inlineStr">
        <is>
          <t>UNKNOWN</t>
        </is>
      </c>
      <c r="F1069" s="3" t="n">
        <v>0</v>
      </c>
      <c r="G1069" s="3" t="n">
        <v>0</v>
      </c>
      <c r="H1069" s="3" t="n">
        <v>0</v>
      </c>
      <c r="I1069" s="3" t="n">
        <v>4</v>
      </c>
      <c r="J1069" s="3" t="inlineStr"/>
      <c r="K1069" s="3" t="inlineStr">
        <is>
          <t>energy; protein; volume; contains_fiber</t>
        </is>
      </c>
      <c r="L1069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70">
      <c r="A1070" s="3" t="inlineStr">
        <is>
          <t>2.101</t>
        </is>
      </c>
      <c r="B1070" s="3" t="inlineStr">
        <is>
          <t>Īpašiem medicīniskiem nolūkiem paredzēts medicīniskais uzturs biezeņa konsistencē. Pielietojams kā diētas papildinājums, nav paredzēts lietot kā vienī</t>
        </is>
      </c>
      <c r="C1070" s="3" t="n">
        <v>2</v>
      </c>
      <c r="D1070" s="3" t="inlineStr">
        <is>
          <t>Resource Instant Protein powder 400g</t>
        </is>
      </c>
      <c r="E1070" s="7" t="inlineStr">
        <is>
          <t>UNKNOWN</t>
        </is>
      </c>
      <c r="F1070" s="3" t="n">
        <v>0</v>
      </c>
      <c r="G1070" s="3" t="n">
        <v>0</v>
      </c>
      <c r="H1070" s="3" t="n">
        <v>0</v>
      </c>
      <c r="I1070" s="3" t="n">
        <v>4</v>
      </c>
      <c r="J1070" s="3" t="inlineStr"/>
      <c r="K1070" s="3" t="inlineStr">
        <is>
          <t>energy; protein; volume; contains_fiber</t>
        </is>
      </c>
      <c r="L1070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71">
      <c r="A1071" s="3" t="inlineStr">
        <is>
          <t>2.101</t>
        </is>
      </c>
      <c r="B1071" s="3" t="inlineStr">
        <is>
          <t>Īpašiem medicīniskiem nolūkiem paredzēts medicīniskais uzturs biezeņa konsistencē. Pielietojams kā diētas papildinājums, nav paredzēts lietot kā vienī</t>
        </is>
      </c>
      <c r="C1071" s="3" t="n">
        <v>3</v>
      </c>
      <c r="D1071" s="3" t="inlineStr">
        <is>
          <t>Resource Glutamin 20x5g</t>
        </is>
      </c>
      <c r="E1071" s="7" t="inlineStr">
        <is>
          <t>UNKNOWN</t>
        </is>
      </c>
      <c r="F1071" s="3" t="n">
        <v>0</v>
      </c>
      <c r="G1071" s="3" t="n">
        <v>0</v>
      </c>
      <c r="H1071" s="3" t="n">
        <v>0</v>
      </c>
      <c r="I1071" s="3" t="n">
        <v>4</v>
      </c>
      <c r="J1071" s="3" t="inlineStr"/>
      <c r="K1071" s="3" t="inlineStr">
        <is>
          <t>energy; protein; volume; contains_fiber</t>
        </is>
      </c>
      <c r="L1071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72">
      <c r="A1072" s="3" t="inlineStr">
        <is>
          <t>2.101</t>
        </is>
      </c>
      <c r="B1072" s="3" t="inlineStr">
        <is>
          <t>Īpašiem medicīniskiem nolūkiem paredzēts medicīniskais uzturs biezeņa konsistencē. Pielietojams kā diētas papildinājums, nav paredzēts lietot kā vienī</t>
        </is>
      </c>
      <c r="C1072" s="3" t="n">
        <v>4</v>
      </c>
      <c r="D1072" s="3" t="inlineStr">
        <is>
          <t>Modulen IBD powder 400g</t>
        </is>
      </c>
      <c r="E1072" s="7" t="inlineStr">
        <is>
          <t>UNKNOWN</t>
        </is>
      </c>
      <c r="F1072" s="3" t="n">
        <v>0</v>
      </c>
      <c r="G1072" s="3" t="n">
        <v>0</v>
      </c>
      <c r="H1072" s="3" t="n">
        <v>0</v>
      </c>
      <c r="I1072" s="3" t="n">
        <v>4</v>
      </c>
      <c r="J1072" s="3" t="inlineStr"/>
      <c r="K1072" s="3" t="inlineStr">
        <is>
          <t>energy; protein; volume; contains_fiber</t>
        </is>
      </c>
      <c r="L1072" s="3" t="inlineStr">
        <is>
          <t>UNKNOWN energy: Incompatible units for 'energy': product is kcal/100g, requirement is kcal/100ml; UNKNOWN protein: Incompatible units for 'protein': product is g/100g, requirement is g/100ml; UNKNOWN volume: Not comparable: product in g, requirement in ml; UNKNOWN contains_fiber: Cannot determine 'contains_fiber' for this product</t>
        </is>
      </c>
    </row>
    <row r="1073">
      <c r="A1073" s="3" t="inlineStr">
        <is>
          <t>2.101</t>
        </is>
      </c>
      <c r="B1073" s="3" t="inlineStr">
        <is>
          <t>Īpašiem medicīniskiem nolūkiem paredzēts medicīniskais uzturs biezeņa konsistencē. Pielietojams kā diētas papildinājums, nav paredzēts lietot kā vienī</t>
        </is>
      </c>
      <c r="C1073" s="3" t="n">
        <v>5</v>
      </c>
      <c r="D1073" s="3" t="inlineStr">
        <is>
          <t>Isosource 2.0 Protein 500 ml</t>
        </is>
      </c>
      <c r="E1073" s="5" t="inlineStr">
        <is>
          <t>NON_COMPLIANT</t>
        </is>
      </c>
      <c r="F1073" s="3" t="n">
        <v>0.75</v>
      </c>
      <c r="G1073" s="3" t="n">
        <v>3</v>
      </c>
      <c r="H1073" s="3" t="n">
        <v>1</v>
      </c>
      <c r="I1073" s="3" t="n">
        <v>0</v>
      </c>
      <c r="J1073" s="3" t="inlineStr">
        <is>
          <t>volume: 500.0 ml vs = 175.0 ml</t>
        </is>
      </c>
      <c r="K1073" s="3" t="inlineStr"/>
      <c r="L1073" s="3" t="inlineStr">
        <is>
          <t>FAIL volume: 500.0 ml != 175.0 ml</t>
        </is>
      </c>
    </row>
    <row r="1074">
      <c r="A1074" s="3" t="inlineStr">
        <is>
          <t>2.102</t>
        </is>
      </c>
      <c r="B1074" s="3" t="inlineStr">
        <is>
          <t>Īpašiem medicīniskiem nolūkiem paredzēts  medicīniskais uzturs biezeņa konsistencē, satur 35% augļu, augsts D vitamīna daudzumu. Pielietojams kā diēta</t>
        </is>
      </c>
      <c r="C1074" s="3" t="n">
        <v>1</v>
      </c>
      <c r="D1074" s="3" t="inlineStr">
        <is>
          <t>Resource Junior powder 400g</t>
        </is>
      </c>
      <c r="E1074" s="7" t="inlineStr">
        <is>
          <t>UNKNOWN</t>
        </is>
      </c>
      <c r="F1074" s="3" t="n">
        <v>0</v>
      </c>
      <c r="G1074" s="3" t="n">
        <v>0</v>
      </c>
      <c r="H1074" s="3" t="n">
        <v>0</v>
      </c>
      <c r="I1074" s="3" t="n">
        <v>3</v>
      </c>
      <c r="J1074" s="3" t="inlineStr"/>
      <c r="K1074" s="3" t="inlineStr">
        <is>
          <t>energy; protein; fat</t>
        </is>
      </c>
      <c r="L1074" s="3" t="inlineStr">
        <is>
          <t>UNKNOWN energy: Incompatible units for 'energy': product is kcal/100g, requirement is kcal/100ml; UNKNOWN protein: Incompatible units for 'protein': product is g/100g, requirement is g/100ml; UNKNOWN fat: Incompatible units for 'fat': product is g/100g, requirement is g/100ml</t>
        </is>
      </c>
    </row>
    <row r="1075">
      <c r="A1075" s="3" t="inlineStr">
        <is>
          <t>2.102</t>
        </is>
      </c>
      <c r="B1075" s="3" t="inlineStr">
        <is>
          <t>Īpašiem medicīniskiem nolūkiem paredzēts  medicīniskais uzturs biezeņa konsistencē, satur 35% augļu, augsts D vitamīna daudzumu. Pielietojams kā diēta</t>
        </is>
      </c>
      <c r="C1075" s="3" t="n">
        <v>2</v>
      </c>
      <c r="D1075" s="3" t="inlineStr">
        <is>
          <t>Resource Instant Protein powder 400g</t>
        </is>
      </c>
      <c r="E1075" s="7" t="inlineStr">
        <is>
          <t>UNKNOWN</t>
        </is>
      </c>
      <c r="F1075" s="3" t="n">
        <v>0</v>
      </c>
      <c r="G1075" s="3" t="n">
        <v>0</v>
      </c>
      <c r="H1075" s="3" t="n">
        <v>0</v>
      </c>
      <c r="I1075" s="3" t="n">
        <v>3</v>
      </c>
      <c r="J1075" s="3" t="inlineStr"/>
      <c r="K1075" s="3" t="inlineStr">
        <is>
          <t>energy; protein; fat</t>
        </is>
      </c>
      <c r="L1075" s="3" t="inlineStr">
        <is>
          <t>UNKNOWN energy: Incompatible units for 'energy': product is kcal/100g, requirement is kcal/100ml; UNKNOWN protein: Incompatible units for 'protein': product is g/100g, requirement is g/100ml; UNKNOWN fat: Incompatible units for 'fat': product is g/100g, requirement is g/100ml</t>
        </is>
      </c>
    </row>
    <row r="1076">
      <c r="A1076" s="3" t="inlineStr">
        <is>
          <t>2.102</t>
        </is>
      </c>
      <c r="B1076" s="3" t="inlineStr">
        <is>
          <t>Īpašiem medicīniskiem nolūkiem paredzēts  medicīniskais uzturs biezeņa konsistencē, satur 35% augļu, augsts D vitamīna daudzumu. Pielietojams kā diēta</t>
        </is>
      </c>
      <c r="C1076" s="3" t="n">
        <v>3</v>
      </c>
      <c r="D1076" s="3" t="inlineStr">
        <is>
          <t>Resource Glutamin 20x5g</t>
        </is>
      </c>
      <c r="E1076" s="7" t="inlineStr">
        <is>
          <t>UNKNOWN</t>
        </is>
      </c>
      <c r="F1076" s="3" t="n">
        <v>0</v>
      </c>
      <c r="G1076" s="3" t="n">
        <v>0</v>
      </c>
      <c r="H1076" s="3" t="n">
        <v>0</v>
      </c>
      <c r="I1076" s="3" t="n">
        <v>3</v>
      </c>
      <c r="J1076" s="3" t="inlineStr"/>
      <c r="K1076" s="3" t="inlineStr">
        <is>
          <t>energy; protein; fat</t>
        </is>
      </c>
      <c r="L1076" s="3" t="inlineStr">
        <is>
          <t>UNKNOWN energy: Incompatible units for 'energy': product is kcal/100g, requirement is kcal/100ml; UNKNOWN protein: Incompatible units for 'protein': product is g/100g, requirement is g/100ml; UNKNOWN fat: Product has no value for 'fat'</t>
        </is>
      </c>
    </row>
    <row r="1077">
      <c r="A1077" s="3" t="inlineStr">
        <is>
          <t>2.102</t>
        </is>
      </c>
      <c r="B1077" s="3" t="inlineStr">
        <is>
          <t>Īpašiem medicīniskiem nolūkiem paredzēts  medicīniskais uzturs biezeņa konsistencē, satur 35% augļu, augsts D vitamīna daudzumu. Pielietojams kā diēta</t>
        </is>
      </c>
      <c r="C1077" s="3" t="n">
        <v>4</v>
      </c>
      <c r="D1077" s="3" t="inlineStr">
        <is>
          <t>Modulen IBD powder 400g</t>
        </is>
      </c>
      <c r="E1077" s="7" t="inlineStr">
        <is>
          <t>UNKNOWN</t>
        </is>
      </c>
      <c r="F1077" s="3" t="n">
        <v>0</v>
      </c>
      <c r="G1077" s="3" t="n">
        <v>0</v>
      </c>
      <c r="H1077" s="3" t="n">
        <v>0</v>
      </c>
      <c r="I1077" s="3" t="n">
        <v>3</v>
      </c>
      <c r="J1077" s="3" t="inlineStr"/>
      <c r="K1077" s="3" t="inlineStr">
        <is>
          <t>energy; protein; fat</t>
        </is>
      </c>
      <c r="L1077" s="3" t="inlineStr">
        <is>
          <t>UNKNOWN energy: Incompatible units for 'energy': product is kcal/100g, requirement is kcal/100ml; UNKNOWN protein: Incompatible units for 'protein': product is g/100g, requirement is g/100ml; UNKNOWN fat: Incompatible units for 'fat': product is g/100g, requirement is g/100ml</t>
        </is>
      </c>
    </row>
    <row r="1078">
      <c r="A1078" s="3" t="inlineStr">
        <is>
          <t>2.102</t>
        </is>
      </c>
      <c r="B1078" s="3" t="inlineStr">
        <is>
          <t>Īpašiem medicīniskiem nolūkiem paredzēts  medicīniskais uzturs biezeņa konsistencē, satur 35% augļu, augsts D vitamīna daudzumu. Pielietojams kā diēta</t>
        </is>
      </c>
      <c r="C1078" s="3" t="n">
        <v>5</v>
      </c>
      <c r="D1078" s="3" t="inlineStr">
        <is>
          <t>Isosource Energy 500 ml</t>
        </is>
      </c>
      <c r="E1078" s="5" t="inlineStr">
        <is>
          <t>NON_COMPLIANT</t>
        </is>
      </c>
      <c r="F1078" s="3" t="n">
        <v>0.333</v>
      </c>
      <c r="G1078" s="3" t="n">
        <v>1</v>
      </c>
      <c r="H1078" s="3" t="n">
        <v>2</v>
      </c>
      <c r="I1078" s="3" t="n">
        <v>0</v>
      </c>
      <c r="J1078" s="3" t="inlineStr">
        <is>
          <t>protein: 6.2 g/100ml vs = 5.6 g/100ml; fat: 5.8 g/100ml vs = 0.1 g/100ml</t>
        </is>
      </c>
      <c r="K1078" s="3" t="inlineStr"/>
      <c r="L1078" s="3" t="inlineStr">
        <is>
          <t>FAIL protein: 6.2 does not satisfy = 5.6; FAIL fat: 5.8 does not satisfy = 0.1</t>
        </is>
      </c>
    </row>
    <row r="1079">
      <c r="A1079" s="3" t="inlineStr">
        <is>
          <t>2.103</t>
        </is>
      </c>
      <c r="B1079" s="3" t="inlineStr">
        <is>
          <t>Īpašiem medicīniskiem nolūkiem paredzēts  medicīniskais uzturs biezeņa konsistencē, satur 35% augļu, augsts D vitamīna daudzumu. Pielietojams kā diēta</t>
        </is>
      </c>
      <c r="C1079" s="3" t="n">
        <v>1</v>
      </c>
      <c r="D1079" s="3" t="inlineStr">
        <is>
          <t>Resource Junior powder 400g</t>
        </is>
      </c>
      <c r="E1079" s="7" t="inlineStr">
        <is>
          <t>UNKNOWN</t>
        </is>
      </c>
      <c r="F1079" s="3" t="n">
        <v>0</v>
      </c>
      <c r="G1079" s="3" t="n">
        <v>0</v>
      </c>
      <c r="H1079" s="3" t="n">
        <v>0</v>
      </c>
      <c r="I1079" s="3" t="n">
        <v>3</v>
      </c>
      <c r="J1079" s="3" t="inlineStr"/>
      <c r="K1079" s="3" t="inlineStr">
        <is>
          <t>energy; protein; fat</t>
        </is>
      </c>
      <c r="L1079" s="3" t="inlineStr">
        <is>
          <t>UNKNOWN energy: Incompatible units for 'energy': product is kcal/100g, requirement is kcal/100ml; UNKNOWN protein: Incompatible units for 'protein': product is g/100g, requirement is g/100ml; UNKNOWN fat: Incompatible units for 'fat': product is g/100g, requirement is g/100ml</t>
        </is>
      </c>
    </row>
    <row r="1080">
      <c r="A1080" s="3" t="inlineStr">
        <is>
          <t>2.103</t>
        </is>
      </c>
      <c r="B1080" s="3" t="inlineStr">
        <is>
          <t>Īpašiem medicīniskiem nolūkiem paredzēts  medicīniskais uzturs biezeņa konsistencē, satur 35% augļu, augsts D vitamīna daudzumu. Pielietojams kā diēta</t>
        </is>
      </c>
      <c r="C1080" s="3" t="n">
        <v>2</v>
      </c>
      <c r="D1080" s="3" t="inlineStr">
        <is>
          <t>Resource Instant Protein powder 400g</t>
        </is>
      </c>
      <c r="E1080" s="7" t="inlineStr">
        <is>
          <t>UNKNOWN</t>
        </is>
      </c>
      <c r="F1080" s="3" t="n">
        <v>0</v>
      </c>
      <c r="G1080" s="3" t="n">
        <v>0</v>
      </c>
      <c r="H1080" s="3" t="n">
        <v>0</v>
      </c>
      <c r="I1080" s="3" t="n">
        <v>3</v>
      </c>
      <c r="J1080" s="3" t="inlineStr"/>
      <c r="K1080" s="3" t="inlineStr">
        <is>
          <t>energy; protein; fat</t>
        </is>
      </c>
      <c r="L1080" s="3" t="inlineStr">
        <is>
          <t>UNKNOWN energy: Incompatible units for 'energy': product is kcal/100g, requirement is kcal/100ml; UNKNOWN protein: Incompatible units for 'protein': product is g/100g, requirement is g/100ml; UNKNOWN fat: Incompatible units for 'fat': product is g/100g, requirement is g/100ml</t>
        </is>
      </c>
    </row>
    <row r="1081">
      <c r="A1081" s="3" t="inlineStr">
        <is>
          <t>2.103</t>
        </is>
      </c>
      <c r="B1081" s="3" t="inlineStr">
        <is>
          <t>Īpašiem medicīniskiem nolūkiem paredzēts  medicīniskais uzturs biezeņa konsistencē, satur 35% augļu, augsts D vitamīna daudzumu. Pielietojams kā diēta</t>
        </is>
      </c>
      <c r="C1081" s="3" t="n">
        <v>3</v>
      </c>
      <c r="D1081" s="3" t="inlineStr">
        <is>
          <t>Resource Glutamin 20x5g</t>
        </is>
      </c>
      <c r="E1081" s="7" t="inlineStr">
        <is>
          <t>UNKNOWN</t>
        </is>
      </c>
      <c r="F1081" s="3" t="n">
        <v>0</v>
      </c>
      <c r="G1081" s="3" t="n">
        <v>0</v>
      </c>
      <c r="H1081" s="3" t="n">
        <v>0</v>
      </c>
      <c r="I1081" s="3" t="n">
        <v>3</v>
      </c>
      <c r="J1081" s="3" t="inlineStr"/>
      <c r="K1081" s="3" t="inlineStr">
        <is>
          <t>energy; protein; fat</t>
        </is>
      </c>
      <c r="L1081" s="3" t="inlineStr">
        <is>
          <t>UNKNOWN energy: Incompatible units for 'energy': product is kcal/100g, requirement is kcal/100ml; UNKNOWN protein: Incompatible units for 'protein': product is g/100g, requirement is g/100ml; UNKNOWN fat: Product has no value for 'fat'</t>
        </is>
      </c>
    </row>
    <row r="1082">
      <c r="A1082" s="3" t="inlineStr">
        <is>
          <t>2.103</t>
        </is>
      </c>
      <c r="B1082" s="3" t="inlineStr">
        <is>
          <t>Īpašiem medicīniskiem nolūkiem paredzēts  medicīniskais uzturs biezeņa konsistencē, satur 35% augļu, augsts D vitamīna daudzumu. Pielietojams kā diēta</t>
        </is>
      </c>
      <c r="C1082" s="3" t="n">
        <v>4</v>
      </c>
      <c r="D1082" s="3" t="inlineStr">
        <is>
          <t>Modulen IBD powder 400g</t>
        </is>
      </c>
      <c r="E1082" s="7" t="inlineStr">
        <is>
          <t>UNKNOWN</t>
        </is>
      </c>
      <c r="F1082" s="3" t="n">
        <v>0</v>
      </c>
      <c r="G1082" s="3" t="n">
        <v>0</v>
      </c>
      <c r="H1082" s="3" t="n">
        <v>0</v>
      </c>
      <c r="I1082" s="3" t="n">
        <v>3</v>
      </c>
      <c r="J1082" s="3" t="inlineStr"/>
      <c r="K1082" s="3" t="inlineStr">
        <is>
          <t>energy; protein; fat</t>
        </is>
      </c>
      <c r="L1082" s="3" t="inlineStr">
        <is>
          <t>UNKNOWN energy: Incompatible units for 'energy': product is kcal/100g, requirement is kcal/100ml; UNKNOWN protein: Incompatible units for 'protein': product is g/100g, requirement is g/100ml; UNKNOWN fat: Incompatible units for 'fat': product is g/100g, requirement is g/100ml</t>
        </is>
      </c>
    </row>
    <row r="1083">
      <c r="A1083" s="3" t="inlineStr">
        <is>
          <t>2.103</t>
        </is>
      </c>
      <c r="B1083" s="3" t="inlineStr">
        <is>
          <t>Īpašiem medicīniskiem nolūkiem paredzēts  medicīniskais uzturs biezeņa konsistencē, satur 35% augļu, augsts D vitamīna daudzumu. Pielietojams kā diēta</t>
        </is>
      </c>
      <c r="C1083" s="3" t="n">
        <v>5</v>
      </c>
      <c r="D1083" s="3" t="inlineStr">
        <is>
          <t>Isosource Energy 500 ml</t>
        </is>
      </c>
      <c r="E1083" s="5" t="inlineStr">
        <is>
          <t>NON_COMPLIANT</t>
        </is>
      </c>
      <c r="F1083" s="3" t="n">
        <v>0.333</v>
      </c>
      <c r="G1083" s="3" t="n">
        <v>1</v>
      </c>
      <c r="H1083" s="3" t="n">
        <v>2</v>
      </c>
      <c r="I1083" s="3" t="n">
        <v>0</v>
      </c>
      <c r="J1083" s="3" t="inlineStr">
        <is>
          <t>protein: 6.2 g/100ml vs = 5.6 g/100ml; fat: 5.8 g/100ml vs = 0.1 g/100ml</t>
        </is>
      </c>
      <c r="K1083" s="3" t="inlineStr"/>
      <c r="L1083" s="3" t="inlineStr">
        <is>
          <t>FAIL protein: 6.2 does not satisfy = 5.6; FAIL fat: 5.8 does not satisfy = 0.1</t>
        </is>
      </c>
    </row>
    <row r="1084">
      <c r="A1084" s="3" t="inlineStr">
        <is>
          <t>2.104</t>
        </is>
      </c>
      <c r="B1084" s="3" t="inlineStr">
        <is>
          <t>Īpašiem medicīniskiem nolūkiem paredzēts  medicīniskais uzturs biezeņa konsistencē, satur 35% augļu, augsts D vitamīna daudzumu. Pielietojams kā diēta</t>
        </is>
      </c>
      <c r="C1084" s="3" t="n">
        <v>1</v>
      </c>
      <c r="D1084" s="3" t="inlineStr">
        <is>
          <t>Resource Junior powder 400g</t>
        </is>
      </c>
      <c r="E1084" s="7" t="inlineStr">
        <is>
          <t>UNKNOWN</t>
        </is>
      </c>
      <c r="F1084" s="3" t="n">
        <v>0</v>
      </c>
      <c r="G1084" s="3" t="n">
        <v>0</v>
      </c>
      <c r="H1084" s="3" t="n">
        <v>0</v>
      </c>
      <c r="I1084" s="3" t="n">
        <v>3</v>
      </c>
      <c r="J1084" s="3" t="inlineStr"/>
      <c r="K1084" s="3" t="inlineStr">
        <is>
          <t>energy; protein; fat</t>
        </is>
      </c>
      <c r="L1084" s="3" t="inlineStr">
        <is>
          <t>UNKNOWN energy: Incompatible units for 'energy': product is kcal/100g, requirement is kcal/100ml; UNKNOWN protein: Incompatible units for 'protein': product is g/100g, requirement is g/100ml; UNKNOWN fat: Incompatible units for 'fat': product is g/100g, requirement is g/100ml</t>
        </is>
      </c>
    </row>
    <row r="1085">
      <c r="A1085" s="3" t="inlineStr">
        <is>
          <t>2.104</t>
        </is>
      </c>
      <c r="B1085" s="3" t="inlineStr">
        <is>
          <t>Īpašiem medicīniskiem nolūkiem paredzēts  medicīniskais uzturs biezeņa konsistencē, satur 35% augļu, augsts D vitamīna daudzumu. Pielietojams kā diēta</t>
        </is>
      </c>
      <c r="C1085" s="3" t="n">
        <v>2</v>
      </c>
      <c r="D1085" s="3" t="inlineStr">
        <is>
          <t>Resource Instant Protein powder 400g</t>
        </is>
      </c>
      <c r="E1085" s="7" t="inlineStr">
        <is>
          <t>UNKNOWN</t>
        </is>
      </c>
      <c r="F1085" s="3" t="n">
        <v>0</v>
      </c>
      <c r="G1085" s="3" t="n">
        <v>0</v>
      </c>
      <c r="H1085" s="3" t="n">
        <v>0</v>
      </c>
      <c r="I1085" s="3" t="n">
        <v>3</v>
      </c>
      <c r="J1085" s="3" t="inlineStr"/>
      <c r="K1085" s="3" t="inlineStr">
        <is>
          <t>energy; protein; fat</t>
        </is>
      </c>
      <c r="L1085" s="3" t="inlineStr">
        <is>
          <t>UNKNOWN energy: Incompatible units for 'energy': product is kcal/100g, requirement is kcal/100ml; UNKNOWN protein: Incompatible units for 'protein': product is g/100g, requirement is g/100ml; UNKNOWN fat: Incompatible units for 'fat': product is g/100g, requirement is g/100ml</t>
        </is>
      </c>
    </row>
    <row r="1086">
      <c r="A1086" s="3" t="inlineStr">
        <is>
          <t>2.104</t>
        </is>
      </c>
      <c r="B1086" s="3" t="inlineStr">
        <is>
          <t>Īpašiem medicīniskiem nolūkiem paredzēts  medicīniskais uzturs biezeņa konsistencē, satur 35% augļu, augsts D vitamīna daudzumu. Pielietojams kā diēta</t>
        </is>
      </c>
      <c r="C1086" s="3" t="n">
        <v>3</v>
      </c>
      <c r="D1086" s="3" t="inlineStr">
        <is>
          <t>Resource Glutamin 20x5g</t>
        </is>
      </c>
      <c r="E1086" s="7" t="inlineStr">
        <is>
          <t>UNKNOWN</t>
        </is>
      </c>
      <c r="F1086" s="3" t="n">
        <v>0</v>
      </c>
      <c r="G1086" s="3" t="n">
        <v>0</v>
      </c>
      <c r="H1086" s="3" t="n">
        <v>0</v>
      </c>
      <c r="I1086" s="3" t="n">
        <v>3</v>
      </c>
      <c r="J1086" s="3" t="inlineStr"/>
      <c r="K1086" s="3" t="inlineStr">
        <is>
          <t>energy; protein; fat</t>
        </is>
      </c>
      <c r="L1086" s="3" t="inlineStr">
        <is>
          <t>UNKNOWN energy: Incompatible units for 'energy': product is kcal/100g, requirement is kcal/100ml; UNKNOWN protein: Incompatible units for 'protein': product is g/100g, requirement is g/100ml; UNKNOWN fat: Product has no value for 'fat'</t>
        </is>
      </c>
    </row>
    <row r="1087">
      <c r="A1087" s="3" t="inlineStr">
        <is>
          <t>2.104</t>
        </is>
      </c>
      <c r="B1087" s="3" t="inlineStr">
        <is>
          <t>Īpašiem medicīniskiem nolūkiem paredzēts  medicīniskais uzturs biezeņa konsistencē, satur 35% augļu, augsts D vitamīna daudzumu. Pielietojams kā diēta</t>
        </is>
      </c>
      <c r="C1087" s="3" t="n">
        <v>4</v>
      </c>
      <c r="D1087" s="3" t="inlineStr">
        <is>
          <t>Modulen IBD powder 400g</t>
        </is>
      </c>
      <c r="E1087" s="7" t="inlineStr">
        <is>
          <t>UNKNOWN</t>
        </is>
      </c>
      <c r="F1087" s="3" t="n">
        <v>0</v>
      </c>
      <c r="G1087" s="3" t="n">
        <v>0</v>
      </c>
      <c r="H1087" s="3" t="n">
        <v>0</v>
      </c>
      <c r="I1087" s="3" t="n">
        <v>3</v>
      </c>
      <c r="J1087" s="3" t="inlineStr"/>
      <c r="K1087" s="3" t="inlineStr">
        <is>
          <t>energy; protein; fat</t>
        </is>
      </c>
      <c r="L1087" s="3" t="inlineStr">
        <is>
          <t>UNKNOWN energy: Incompatible units for 'energy': product is kcal/100g, requirement is kcal/100ml; UNKNOWN protein: Incompatible units for 'protein': product is g/100g, requirement is g/100ml; UNKNOWN fat: Incompatible units for 'fat': product is g/100g, requirement is g/100ml</t>
        </is>
      </c>
    </row>
    <row r="1088">
      <c r="A1088" s="3" t="inlineStr">
        <is>
          <t>2.104</t>
        </is>
      </c>
      <c r="B1088" s="3" t="inlineStr">
        <is>
          <t>Īpašiem medicīniskiem nolūkiem paredzēts  medicīniskais uzturs biezeņa konsistencē, satur 35% augļu, augsts D vitamīna daudzumu. Pielietojams kā diēta</t>
        </is>
      </c>
      <c r="C1088" s="3" t="n">
        <v>5</v>
      </c>
      <c r="D1088" s="3" t="inlineStr">
        <is>
          <t>Isosource Energy 500 ml</t>
        </is>
      </c>
      <c r="E1088" s="5" t="inlineStr">
        <is>
          <t>NON_COMPLIANT</t>
        </is>
      </c>
      <c r="F1088" s="3" t="n">
        <v>0.333</v>
      </c>
      <c r="G1088" s="3" t="n">
        <v>1</v>
      </c>
      <c r="H1088" s="3" t="n">
        <v>2</v>
      </c>
      <c r="I1088" s="3" t="n">
        <v>0</v>
      </c>
      <c r="J1088" s="3" t="inlineStr">
        <is>
          <t>protein: 6.2 g/100ml vs = 5.6 g/100ml; fat: 5.8 g/100ml vs = 0.1 g/100ml</t>
        </is>
      </c>
      <c r="K1088" s="3" t="inlineStr"/>
      <c r="L1088" s="3" t="inlineStr">
        <is>
          <t>FAIL protein: 6.2 does not satisfy = 5.6; FAIL fat: 5.8 does not satisfy = 0.1</t>
        </is>
      </c>
    </row>
    <row r="1089">
      <c r="A1089" s="3" t="inlineStr">
        <is>
          <t>2.105</t>
        </is>
      </c>
      <c r="B1089" s="3" t="inlineStr">
        <is>
          <t>Īpašiem medicīniskiem nolūkiem paredzēts  medicīniskais uzturs biezeņa konsistencē, satur 35% augļu, augsts D vitamīna daudzumu. Pielietojams kā diēta</t>
        </is>
      </c>
      <c r="C1089" s="3" t="n">
        <v>1</v>
      </c>
      <c r="D1089" s="3" t="inlineStr">
        <is>
          <t>Resource Junior powder 400g</t>
        </is>
      </c>
      <c r="E1089" s="7" t="inlineStr">
        <is>
          <t>UNKNOWN</t>
        </is>
      </c>
      <c r="F1089" s="3" t="n">
        <v>0</v>
      </c>
      <c r="G1089" s="3" t="n">
        <v>0</v>
      </c>
      <c r="H1089" s="3" t="n">
        <v>0</v>
      </c>
      <c r="I1089" s="3" t="n">
        <v>3</v>
      </c>
      <c r="J1089" s="3" t="inlineStr"/>
      <c r="K1089" s="3" t="inlineStr">
        <is>
          <t>energy; protein; fat</t>
        </is>
      </c>
      <c r="L1089" s="3" t="inlineStr">
        <is>
          <t>UNKNOWN energy: Incompatible units for 'energy': product is kcal/100g, requirement is kcal/100ml; UNKNOWN protein: Incompatible units for 'protein': product is g/100g, requirement is g/100ml; UNKNOWN fat: Incompatible units for 'fat': product is g/100g, requirement is g/100ml</t>
        </is>
      </c>
    </row>
    <row r="1090">
      <c r="A1090" s="3" t="inlineStr">
        <is>
          <t>2.105</t>
        </is>
      </c>
      <c r="B1090" s="3" t="inlineStr">
        <is>
          <t>Īpašiem medicīniskiem nolūkiem paredzēts  medicīniskais uzturs biezeņa konsistencē, satur 35% augļu, augsts D vitamīna daudzumu. Pielietojams kā diēta</t>
        </is>
      </c>
      <c r="C1090" s="3" t="n">
        <v>2</v>
      </c>
      <c r="D1090" s="3" t="inlineStr">
        <is>
          <t>Resource Instant Protein powder 400g</t>
        </is>
      </c>
      <c r="E1090" s="7" t="inlineStr">
        <is>
          <t>UNKNOWN</t>
        </is>
      </c>
      <c r="F1090" s="3" t="n">
        <v>0</v>
      </c>
      <c r="G1090" s="3" t="n">
        <v>0</v>
      </c>
      <c r="H1090" s="3" t="n">
        <v>0</v>
      </c>
      <c r="I1090" s="3" t="n">
        <v>3</v>
      </c>
      <c r="J1090" s="3" t="inlineStr"/>
      <c r="K1090" s="3" t="inlineStr">
        <is>
          <t>energy; protein; fat</t>
        </is>
      </c>
      <c r="L1090" s="3" t="inlineStr">
        <is>
          <t>UNKNOWN energy: Incompatible units for 'energy': product is kcal/100g, requirement is kcal/100ml; UNKNOWN protein: Incompatible units for 'protein': product is g/100g, requirement is g/100ml; UNKNOWN fat: Incompatible units for 'fat': product is g/100g, requirement is g/100ml</t>
        </is>
      </c>
    </row>
    <row r="1091">
      <c r="A1091" s="3" t="inlineStr">
        <is>
          <t>2.105</t>
        </is>
      </c>
      <c r="B1091" s="3" t="inlineStr">
        <is>
          <t>Īpašiem medicīniskiem nolūkiem paredzēts  medicīniskais uzturs biezeņa konsistencē, satur 35% augļu, augsts D vitamīna daudzumu. Pielietojams kā diēta</t>
        </is>
      </c>
      <c r="C1091" s="3" t="n">
        <v>3</v>
      </c>
      <c r="D1091" s="3" t="inlineStr">
        <is>
          <t>Resource Glutamin 20x5g</t>
        </is>
      </c>
      <c r="E1091" s="7" t="inlineStr">
        <is>
          <t>UNKNOWN</t>
        </is>
      </c>
      <c r="F1091" s="3" t="n">
        <v>0</v>
      </c>
      <c r="G1091" s="3" t="n">
        <v>0</v>
      </c>
      <c r="H1091" s="3" t="n">
        <v>0</v>
      </c>
      <c r="I1091" s="3" t="n">
        <v>3</v>
      </c>
      <c r="J1091" s="3" t="inlineStr"/>
      <c r="K1091" s="3" t="inlineStr">
        <is>
          <t>energy; protein; fat</t>
        </is>
      </c>
      <c r="L1091" s="3" t="inlineStr">
        <is>
          <t>UNKNOWN energy: Incompatible units for 'energy': product is kcal/100g, requirement is kcal/100ml; UNKNOWN protein: Incompatible units for 'protein': product is g/100g, requirement is g/100ml; UNKNOWN fat: Product has no value for 'fat'</t>
        </is>
      </c>
    </row>
    <row r="1092">
      <c r="A1092" s="3" t="inlineStr">
        <is>
          <t>2.105</t>
        </is>
      </c>
      <c r="B1092" s="3" t="inlineStr">
        <is>
          <t>Īpašiem medicīniskiem nolūkiem paredzēts  medicīniskais uzturs biezeņa konsistencē, satur 35% augļu, augsts D vitamīna daudzumu. Pielietojams kā diēta</t>
        </is>
      </c>
      <c r="C1092" s="3" t="n">
        <v>4</v>
      </c>
      <c r="D1092" s="3" t="inlineStr">
        <is>
          <t>Modulen IBD powder 400g</t>
        </is>
      </c>
      <c r="E1092" s="7" t="inlineStr">
        <is>
          <t>UNKNOWN</t>
        </is>
      </c>
      <c r="F1092" s="3" t="n">
        <v>0</v>
      </c>
      <c r="G1092" s="3" t="n">
        <v>0</v>
      </c>
      <c r="H1092" s="3" t="n">
        <v>0</v>
      </c>
      <c r="I1092" s="3" t="n">
        <v>3</v>
      </c>
      <c r="J1092" s="3" t="inlineStr"/>
      <c r="K1092" s="3" t="inlineStr">
        <is>
          <t>energy; protein; fat</t>
        </is>
      </c>
      <c r="L1092" s="3" t="inlineStr">
        <is>
          <t>UNKNOWN energy: Incompatible units for 'energy': product is kcal/100g, requirement is kcal/100ml; UNKNOWN protein: Incompatible units for 'protein': product is g/100g, requirement is g/100ml; UNKNOWN fat: Incompatible units for 'fat': product is g/100g, requirement is g/100ml</t>
        </is>
      </c>
    </row>
    <row r="1093">
      <c r="A1093" s="3" t="inlineStr">
        <is>
          <t>2.105</t>
        </is>
      </c>
      <c r="B1093" s="3" t="inlineStr">
        <is>
          <t>Īpašiem medicīniskiem nolūkiem paredzēts  medicīniskais uzturs biezeņa konsistencē, satur 35% augļu, augsts D vitamīna daudzumu. Pielietojams kā diēta</t>
        </is>
      </c>
      <c r="C1093" s="3" t="n">
        <v>5</v>
      </c>
      <c r="D1093" s="3" t="inlineStr">
        <is>
          <t>Isosource Energy 500 ml</t>
        </is>
      </c>
      <c r="E1093" s="5" t="inlineStr">
        <is>
          <t>NON_COMPLIANT</t>
        </is>
      </c>
      <c r="F1093" s="3" t="n">
        <v>0.333</v>
      </c>
      <c r="G1093" s="3" t="n">
        <v>1</v>
      </c>
      <c r="H1093" s="3" t="n">
        <v>2</v>
      </c>
      <c r="I1093" s="3" t="n">
        <v>0</v>
      </c>
      <c r="J1093" s="3" t="inlineStr">
        <is>
          <t>protein: 6.2 g/100ml vs = 5.6 g/100ml; fat: 5.8 g/100ml vs = 0.1 g/100ml</t>
        </is>
      </c>
      <c r="K1093" s="3" t="inlineStr"/>
      <c r="L1093" s="3" t="inlineStr">
        <is>
          <t>FAIL protein: 6.2 does not satisfy = 5.6; FAIL fat: 5.8 does not satisfy = 0.1</t>
        </is>
      </c>
    </row>
    <row r="1094">
      <c r="A1094" s="3" t="inlineStr">
        <is>
          <t>2.106</t>
        </is>
      </c>
      <c r="B1094" s="3" t="inlineStr">
        <is>
          <t>Diētiskā pārtika cilvēkiem ar veselības traucējumiem.Sulai līdzīgs dzēriens ar augstu enerģijas saturu (1,5 kcal/ml) un hidrolizētām olbaltumvielām. N</t>
        </is>
      </c>
      <c r="C1094" s="3" t="n">
        <v>1</v>
      </c>
      <c r="D1094" s="3" t="inlineStr">
        <is>
          <t>Alfamino Junior HMO powder 400g</t>
        </is>
      </c>
      <c r="E1094" s="4" t="inlineStr">
        <is>
          <t>PARTIALLY_COMPLIANT</t>
        </is>
      </c>
      <c r="F1094" s="3" t="n">
        <v>0.75</v>
      </c>
      <c r="G1094" s="3" t="n">
        <v>3</v>
      </c>
      <c r="H1094" s="3" t="n">
        <v>0</v>
      </c>
      <c r="I1094" s="3" t="n">
        <v>1</v>
      </c>
      <c r="J1094" s="3" t="inlineStr"/>
      <c r="K1094" s="3" t="inlineStr">
        <is>
          <t>volume</t>
        </is>
      </c>
      <c r="L1094" s="3" t="inlineStr">
        <is>
          <t>UNKNOWN volume: Not comparable: product in g, requirement in ml</t>
        </is>
      </c>
    </row>
    <row r="1095">
      <c r="A1095" s="3" t="inlineStr">
        <is>
          <t>2.106</t>
        </is>
      </c>
      <c r="B1095" s="3" t="inlineStr">
        <is>
          <t>Diētiskā pārtika cilvēkiem ar veselības traucējumiem.Sulai līdzīgs dzēriens ar augstu enerģijas saturu (1,5 kcal/ml) un hidrolizētām olbaltumvielām. N</t>
        </is>
      </c>
      <c r="C1095" s="3" t="n">
        <v>2</v>
      </c>
      <c r="D1095" s="3" t="inlineStr">
        <is>
          <t>Resource Junior chocolate 200ml</t>
        </is>
      </c>
      <c r="E1095" s="7" t="inlineStr">
        <is>
          <t>UNKNOWN</t>
        </is>
      </c>
      <c r="F1095" s="3" t="n">
        <v>0.5</v>
      </c>
      <c r="G1095" s="3" t="n">
        <v>2</v>
      </c>
      <c r="H1095" s="3" t="n">
        <v>0</v>
      </c>
      <c r="I1095" s="3" t="n">
        <v>2</v>
      </c>
      <c r="J1095" s="3" t="inlineStr"/>
      <c r="K1095" s="3" t="inlineStr">
        <is>
          <t>contains_fiber; lactose_free</t>
        </is>
      </c>
      <c r="L1095" s="3" t="inlineStr">
        <is>
          <t>UNKNOWN contains_fiber: Cannot determine 'contains_fiber' for this product; UNKNOWN lactose_free: Cannot determine 'lactose_free' for this product</t>
        </is>
      </c>
    </row>
    <row r="1096">
      <c r="A1096" s="3" t="inlineStr">
        <is>
          <t>2.106</t>
        </is>
      </c>
      <c r="B1096" s="3" t="inlineStr">
        <is>
          <t>Diētiskā pārtika cilvēkiem ar veselības traucējumiem.Sulai līdzīgs dzēriens ar augstu enerģijas saturu (1,5 kcal/ml) un hidrolizētām olbaltumvielām. N</t>
        </is>
      </c>
      <c r="C1096" s="3" t="n">
        <v>3</v>
      </c>
      <c r="D1096" s="3" t="inlineStr">
        <is>
          <t>Resource Junior vanilla 200ml</t>
        </is>
      </c>
      <c r="E1096" s="7" t="inlineStr">
        <is>
          <t>UNKNOWN</t>
        </is>
      </c>
      <c r="F1096" s="3" t="n">
        <v>0.5</v>
      </c>
      <c r="G1096" s="3" t="n">
        <v>2</v>
      </c>
      <c r="H1096" s="3" t="n">
        <v>0</v>
      </c>
      <c r="I1096" s="3" t="n">
        <v>2</v>
      </c>
      <c r="J1096" s="3" t="inlineStr"/>
      <c r="K1096" s="3" t="inlineStr">
        <is>
          <t>contains_fiber; lactose_free</t>
        </is>
      </c>
      <c r="L1096" s="3" t="inlineStr">
        <is>
          <t>UNKNOWN contains_fiber: Cannot determine 'contains_fiber' for this product; UNKNOWN lactose_free: Cannot determine 'lactose_free' for this product</t>
        </is>
      </c>
    </row>
    <row r="1097">
      <c r="A1097" s="3" t="inlineStr">
        <is>
          <t>2.106</t>
        </is>
      </c>
      <c r="B1097" s="3" t="inlineStr">
        <is>
          <t>Diētiskā pārtika cilvēkiem ar veselības traucējumiem.Sulai līdzīgs dzēriens ar augstu enerģijas saturu (1,5 kcal/ml) un hidrolizētām olbaltumvielām. N</t>
        </is>
      </c>
      <c r="C1097" s="3" t="n">
        <v>4</v>
      </c>
      <c r="D1097" s="3" t="inlineStr">
        <is>
          <t>Resource Junior strawberry 200ml</t>
        </is>
      </c>
      <c r="E1097" s="7" t="inlineStr">
        <is>
          <t>UNKNOWN</t>
        </is>
      </c>
      <c r="F1097" s="3" t="n">
        <v>0.5</v>
      </c>
      <c r="G1097" s="3" t="n">
        <v>2</v>
      </c>
      <c r="H1097" s="3" t="n">
        <v>0</v>
      </c>
      <c r="I1097" s="3" t="n">
        <v>2</v>
      </c>
      <c r="J1097" s="3" t="inlineStr"/>
      <c r="K1097" s="3" t="inlineStr">
        <is>
          <t>contains_fiber; lactose_free</t>
        </is>
      </c>
      <c r="L1097" s="3" t="inlineStr">
        <is>
          <t>UNKNOWN contains_fiber: Cannot determine 'contains_fiber' for this product; UNKNOWN lactose_free: Cannot determine 'lactose_free' for this product</t>
        </is>
      </c>
    </row>
    <row r="1098">
      <c r="A1098" s="3" t="inlineStr">
        <is>
          <t>2.106</t>
        </is>
      </c>
      <c r="B1098" s="3" t="inlineStr">
        <is>
          <t>Diētiskā pārtika cilvēkiem ar veselības traucējumiem.Sulai līdzīgs dzēriens ar augstu enerģijas saturu (1,5 kcal/ml) un hidrolizētām olbaltumvielām. N</t>
        </is>
      </c>
      <c r="C1098" s="3" t="n">
        <v>5</v>
      </c>
      <c r="D1098" s="3" t="inlineStr">
        <is>
          <t>Resource Junior powder 400g</t>
        </is>
      </c>
      <c r="E1098" s="7" t="inlineStr">
        <is>
          <t>UNKNOWN</t>
        </is>
      </c>
      <c r="F1098" s="3" t="n">
        <v>0.25</v>
      </c>
      <c r="G1098" s="3" t="n">
        <v>1</v>
      </c>
      <c r="H1098" s="3" t="n">
        <v>0</v>
      </c>
      <c r="I1098" s="3" t="n">
        <v>3</v>
      </c>
      <c r="J1098" s="3" t="inlineStr"/>
      <c r="K1098" s="3" t="inlineStr">
        <is>
          <t>volume; contains_fiber; lactose_free</t>
        </is>
      </c>
      <c r="L1098" s="3" t="inlineStr">
        <is>
          <t>UNKNOWN volume: Not comparable: product in g, requirement in ml; UNKNOWN contains_fiber: Cannot determine 'contains_fiber' for this product; UNKNOWN lactose_free: Cannot determine 'lactose_free' for this product</t>
        </is>
      </c>
    </row>
    <row r="1099">
      <c r="A1099" s="3" t="inlineStr">
        <is>
          <t>2.107</t>
        </is>
      </c>
      <c r="B1099" s="3" t="inlineStr">
        <is>
          <t>Īpašiem medicīniskiem nolūkiem paredzēta pārtika. Uztura režīms kalcija vielmaiņas traucējumu (piemēram, hiperkalciēmijas, hiperkalciūrijas vai osteop</t>
        </is>
      </c>
      <c r="C1099" s="3" t="n">
        <v>1</v>
      </c>
      <c r="D1099" s="3" t="inlineStr">
        <is>
          <t>Resource Junior powder 400g</t>
        </is>
      </c>
      <c r="E1099" s="7" t="inlineStr">
        <is>
          <t>UNKNOWN</t>
        </is>
      </c>
      <c r="F1099" s="3" t="n">
        <v>0.5</v>
      </c>
      <c r="G1099" s="3" t="n">
        <v>2</v>
      </c>
      <c r="H1099" s="3" t="n">
        <v>0</v>
      </c>
      <c r="I1099" s="3" t="n">
        <v>2</v>
      </c>
      <c r="J1099" s="3" t="inlineStr"/>
      <c r="K1099" s="3" t="inlineStr">
        <is>
          <t>package_size; nutritionally_complete</t>
        </is>
      </c>
      <c r="L1099" s="3" t="inlineStr">
        <is>
          <t>UNKNOWN package_size: Product has no value for 'package_size'; UNKNOWN nutritionally_complete: Cannot determine 'nutritionally_complete' for this product</t>
        </is>
      </c>
    </row>
    <row r="1100">
      <c r="A1100" s="3" t="inlineStr">
        <is>
          <t>2.107</t>
        </is>
      </c>
      <c r="B1100" s="3" t="inlineStr">
        <is>
          <t>Īpašiem medicīniskiem nolūkiem paredzēta pārtika. Uztura režīms kalcija vielmaiņas traucējumu (piemēram, hiperkalciēmijas, hiperkalciūrijas vai osteop</t>
        </is>
      </c>
      <c r="C1100" s="3" t="n">
        <v>2</v>
      </c>
      <c r="D1100" s="3" t="inlineStr">
        <is>
          <t>Modulen IBD powder 400g</t>
        </is>
      </c>
      <c r="E1100" s="7" t="inlineStr">
        <is>
          <t>UNKNOWN</t>
        </is>
      </c>
      <c r="F1100" s="3" t="n">
        <v>0.5</v>
      </c>
      <c r="G1100" s="3" t="n">
        <v>2</v>
      </c>
      <c r="H1100" s="3" t="n">
        <v>0</v>
      </c>
      <c r="I1100" s="3" t="n">
        <v>2</v>
      </c>
      <c r="J1100" s="3" t="inlineStr"/>
      <c r="K1100" s="3" t="inlineStr">
        <is>
          <t>package_size; nutritionally_complete</t>
        </is>
      </c>
      <c r="L1100" s="3" t="inlineStr">
        <is>
          <t>UNKNOWN package_size: Product has no value for 'package_size'; UNKNOWN nutritionally_complete: Cannot determine 'nutritionally_complete' for this product</t>
        </is>
      </c>
    </row>
    <row r="1101">
      <c r="A1101" s="3" t="inlineStr">
        <is>
          <t>2.107</t>
        </is>
      </c>
      <c r="B1101" s="3" t="inlineStr">
        <is>
          <t>Īpašiem medicīniskiem nolūkiem paredzēta pārtika. Uztura režīms kalcija vielmaiņas traucējumu (piemēram, hiperkalciēmijas, hiperkalciūrijas vai osteop</t>
        </is>
      </c>
      <c r="C1101" s="3" t="n">
        <v>3</v>
      </c>
      <c r="D1101" s="3" t="inlineStr">
        <is>
          <t>Althera HMO powder 400g</t>
        </is>
      </c>
      <c r="E1101" s="7" t="inlineStr">
        <is>
          <t>UNKNOWN</t>
        </is>
      </c>
      <c r="F1101" s="3" t="n">
        <v>0.25</v>
      </c>
      <c r="G1101" s="3" t="n">
        <v>1</v>
      </c>
      <c r="H1101" s="3" t="n">
        <v>0</v>
      </c>
      <c r="I1101" s="3" t="n">
        <v>3</v>
      </c>
      <c r="J1101" s="3" t="inlineStr"/>
      <c r="K1101" s="3" t="inlineStr">
        <is>
          <t>energy; package_size; nutritionally_complete</t>
        </is>
      </c>
      <c r="L1101" s="3" t="inlineStr">
        <is>
          <t>UNKNOWN energy: Incompatible units for 'energy': product is kcal/100ml, requirement is kcal/100g; UNKNOWN package_size: Product has no value for 'package_size'; UNKNOWN nutritionally_complete: Cannot determine 'nutritionally_complete' for this product</t>
        </is>
      </c>
    </row>
    <row r="1102">
      <c r="A1102" s="3" t="inlineStr">
        <is>
          <t>2.107</t>
        </is>
      </c>
      <c r="B1102" s="3" t="inlineStr">
        <is>
          <t>Īpašiem medicīniskiem nolūkiem paredzēta pārtika. Uztura režīms kalcija vielmaiņas traucējumu (piemēram, hiperkalciēmijas, hiperkalciūrijas vai osteop</t>
        </is>
      </c>
      <c r="C1102" s="3" t="n">
        <v>4</v>
      </c>
      <c r="D1102" s="3" t="inlineStr">
        <is>
          <t>Alfamino HMO powder 400g</t>
        </is>
      </c>
      <c r="E1102" s="7" t="inlineStr">
        <is>
          <t>UNKNOWN</t>
        </is>
      </c>
      <c r="F1102" s="3" t="n">
        <v>0.25</v>
      </c>
      <c r="G1102" s="3" t="n">
        <v>1</v>
      </c>
      <c r="H1102" s="3" t="n">
        <v>0</v>
      </c>
      <c r="I1102" s="3" t="n">
        <v>3</v>
      </c>
      <c r="J1102" s="3" t="inlineStr"/>
      <c r="K1102" s="3" t="inlineStr">
        <is>
          <t>energy; package_size; nutritionally_complete</t>
        </is>
      </c>
      <c r="L1102" s="3" t="inlineStr">
        <is>
          <t>UNKNOWN energy: Incompatible units for 'energy': product is kcal/100ml, requirement is kcal/100g; UNKNOWN package_size: Product has no value for 'package_size'; UNKNOWN nutritionally_complete: Cannot determine 'nutritionally_complete' for this product</t>
        </is>
      </c>
    </row>
    <row r="1103">
      <c r="A1103" s="3" t="inlineStr">
        <is>
          <t>2.107</t>
        </is>
      </c>
      <c r="B1103" s="3" t="inlineStr">
        <is>
          <t>Īpašiem medicīniskiem nolūkiem paredzēta pārtika. Uztura režīms kalcija vielmaiņas traucējumu (piemēram, hiperkalciēmijas, hiperkalciūrijas vai osteop</t>
        </is>
      </c>
      <c r="C1103" s="3" t="n">
        <v>5</v>
      </c>
      <c r="D1103" s="3" t="inlineStr">
        <is>
          <t>Alfamino Junior HMO powder 400g</t>
        </is>
      </c>
      <c r="E1103" s="7" t="inlineStr">
        <is>
          <t>UNKNOWN</t>
        </is>
      </c>
      <c r="F1103" s="3" t="n">
        <v>0.25</v>
      </c>
      <c r="G1103" s="3" t="n">
        <v>1</v>
      </c>
      <c r="H1103" s="3" t="n">
        <v>0</v>
      </c>
      <c r="I1103" s="3" t="n">
        <v>3</v>
      </c>
      <c r="J1103" s="3" t="inlineStr"/>
      <c r="K1103" s="3" t="inlineStr">
        <is>
          <t>energy; package_size; nutritionally_complete</t>
        </is>
      </c>
      <c r="L1103" s="3" t="inlineStr">
        <is>
          <t>UNKNOWN energy: Incompatible units for 'energy': product is kcal/100ml, requirement is kcal/100g; UNKNOWN package_size: Product has no value for 'package_size'; UNKNOWN nutritionally_complete: Cannot determine 'nutritionally_complete' for this product</t>
        </is>
      </c>
    </row>
    <row r="1104">
      <c r="A1104" s="3" t="inlineStr">
        <is>
          <t>2.108</t>
        </is>
      </c>
      <c r="B1104" s="3" t="inlineStr">
        <is>
          <t>Piena maisījums zīdaiņiem no dzimšanas, ja zīdaini nav iespējams barot ar krūti.. Bagātināts ar galakto un fruktooligosaharīdu kompleksu(GOS/FOS),satu</t>
        </is>
      </c>
      <c r="C1104" s="3" t="n">
        <v>1</v>
      </c>
      <c r="D1104" s="3" t="inlineStr">
        <is>
          <t>Resource Junior powder 400g</t>
        </is>
      </c>
      <c r="E1104" s="7" t="inlineStr">
        <is>
          <t>UNKNOWN</t>
        </is>
      </c>
      <c r="F1104" s="3" t="n">
        <v>0.5</v>
      </c>
      <c r="G1104" s="3" t="n">
        <v>1</v>
      </c>
      <c r="H1104" s="3" t="n">
        <v>0</v>
      </c>
      <c r="I1104" s="3" t="n">
        <v>1</v>
      </c>
      <c r="J1104" s="3" t="inlineStr"/>
      <c r="K1104" s="3" t="inlineStr">
        <is>
          <t>package_size</t>
        </is>
      </c>
      <c r="L1104" s="3" t="inlineStr">
        <is>
          <t>UNKNOWN package_size: Product has no value for 'package_size'</t>
        </is>
      </c>
    </row>
    <row r="1105">
      <c r="A1105" s="3" t="inlineStr">
        <is>
          <t>2.108</t>
        </is>
      </c>
      <c r="B1105" s="3" t="inlineStr">
        <is>
          <t>Piena maisījums zīdaiņiem no dzimšanas, ja zīdaini nav iespējams barot ar krūti.. Bagātināts ar galakto un fruktooligosaharīdu kompleksu(GOS/FOS),satu</t>
        </is>
      </c>
      <c r="C1105" s="3" t="n">
        <v>2</v>
      </c>
      <c r="D1105" s="3" t="inlineStr">
        <is>
          <t>Althera HMO powder 400g</t>
        </is>
      </c>
      <c r="E1105" s="7" t="inlineStr">
        <is>
          <t>UNKNOWN</t>
        </is>
      </c>
      <c r="F1105" s="3" t="n">
        <v>0.5</v>
      </c>
      <c r="G1105" s="3" t="n">
        <v>1</v>
      </c>
      <c r="H1105" s="3" t="n">
        <v>0</v>
      </c>
      <c r="I1105" s="3" t="n">
        <v>1</v>
      </c>
      <c r="J1105" s="3" t="inlineStr"/>
      <c r="K1105" s="3" t="inlineStr">
        <is>
          <t>package_size</t>
        </is>
      </c>
      <c r="L1105" s="3" t="inlineStr">
        <is>
          <t>UNKNOWN package_size: Product has no value for 'package_size'</t>
        </is>
      </c>
    </row>
    <row r="1106">
      <c r="A1106" s="3" t="inlineStr">
        <is>
          <t>2.108</t>
        </is>
      </c>
      <c r="B1106" s="3" t="inlineStr">
        <is>
          <t>Piena maisījums zīdaiņiem no dzimšanas, ja zīdaini nav iespējams barot ar krūti.. Bagātināts ar galakto un fruktooligosaharīdu kompleksu(GOS/FOS),satu</t>
        </is>
      </c>
      <c r="C1106" s="3" t="n">
        <v>3</v>
      </c>
      <c r="D1106" s="3" t="inlineStr">
        <is>
          <t>Alfamino HMO powder 400g</t>
        </is>
      </c>
      <c r="E1106" s="7" t="inlineStr">
        <is>
          <t>UNKNOWN</t>
        </is>
      </c>
      <c r="F1106" s="3" t="n">
        <v>0.5</v>
      </c>
      <c r="G1106" s="3" t="n">
        <v>1</v>
      </c>
      <c r="H1106" s="3" t="n">
        <v>0</v>
      </c>
      <c r="I1106" s="3" t="n">
        <v>1</v>
      </c>
      <c r="J1106" s="3" t="inlineStr"/>
      <c r="K1106" s="3" t="inlineStr">
        <is>
          <t>package_size</t>
        </is>
      </c>
      <c r="L1106" s="3" t="inlineStr">
        <is>
          <t>UNKNOWN package_size: Product has no value for 'package_size'</t>
        </is>
      </c>
    </row>
    <row r="1107">
      <c r="A1107" s="3" t="inlineStr">
        <is>
          <t>2.108</t>
        </is>
      </c>
      <c r="B1107" s="3" t="inlineStr">
        <is>
          <t>Piena maisījums zīdaiņiem no dzimšanas, ja zīdaini nav iespējams barot ar krūti.. Bagātināts ar galakto un fruktooligosaharīdu kompleksu(GOS/FOS),satu</t>
        </is>
      </c>
      <c r="C1107" s="3" t="n">
        <v>4</v>
      </c>
      <c r="D1107" s="3" t="inlineStr">
        <is>
          <t>Alfamino Junior HMO powder 400g</t>
        </is>
      </c>
      <c r="E1107" s="7" t="inlineStr">
        <is>
          <t>UNKNOWN</t>
        </is>
      </c>
      <c r="F1107" s="3" t="n">
        <v>0.5</v>
      </c>
      <c r="G1107" s="3" t="n">
        <v>1</v>
      </c>
      <c r="H1107" s="3" t="n">
        <v>0</v>
      </c>
      <c r="I1107" s="3" t="n">
        <v>1</v>
      </c>
      <c r="J1107" s="3" t="inlineStr"/>
      <c r="K1107" s="3" t="inlineStr">
        <is>
          <t>package_size</t>
        </is>
      </c>
      <c r="L1107" s="3" t="inlineStr">
        <is>
          <t>UNKNOWN package_size: Product has no value for 'package_size'</t>
        </is>
      </c>
    </row>
    <row r="1108">
      <c r="A1108" s="3" t="inlineStr">
        <is>
          <t>2.108</t>
        </is>
      </c>
      <c r="B1108" s="3" t="inlineStr">
        <is>
          <t>Piena maisījums zīdaiņiem no dzimšanas, ja zīdaini nav iespējams barot ar krūti.. Bagātināts ar galakto un fruktooligosaharīdu kompleksu(GOS/FOS),satu</t>
        </is>
      </c>
      <c r="C1108" s="3" t="n">
        <v>5</v>
      </c>
      <c r="D1108" s="3" t="inlineStr">
        <is>
          <t>Alfaré HMO powder 400g</t>
        </is>
      </c>
      <c r="E1108" s="7" t="inlineStr">
        <is>
          <t>UNKNOWN</t>
        </is>
      </c>
      <c r="F1108" s="3" t="n">
        <v>0.5</v>
      </c>
      <c r="G1108" s="3" t="n">
        <v>1</v>
      </c>
      <c r="H1108" s="3" t="n">
        <v>0</v>
      </c>
      <c r="I1108" s="3" t="n">
        <v>1</v>
      </c>
      <c r="J1108" s="3" t="inlineStr"/>
      <c r="K1108" s="3" t="inlineStr">
        <is>
          <t>package_size</t>
        </is>
      </c>
      <c r="L1108" s="3" t="inlineStr">
        <is>
          <t>UNKNOWN package_size: Product has no value for 'package_size'</t>
        </is>
      </c>
    </row>
    <row r="1109">
      <c r="A1109" s="3" t="inlineStr">
        <is>
          <t>2.109</t>
        </is>
      </c>
      <c r="B1109" s="3" t="inlineStr">
        <is>
          <t>Papildu ēdināšanas maisījums zīdaiņiem no 6 mēnešu vecuma. Bagātināts ar galakto un fruktooligosaharīdu kompleksu(GOS/FOS),satur DHA(Omega-3). Bez pie</t>
        </is>
      </c>
      <c r="C1109" s="3" t="n">
        <v>1</v>
      </c>
      <c r="D1109" s="3" t="inlineStr">
        <is>
          <t>Resource Junior powder 400g</t>
        </is>
      </c>
      <c r="E1109" s="7" t="inlineStr">
        <is>
          <t>UNKNOWN</t>
        </is>
      </c>
      <c r="F1109" s="3" t="n">
        <v>0.5</v>
      </c>
      <c r="G1109" s="3" t="n">
        <v>1</v>
      </c>
      <c r="H1109" s="3" t="n">
        <v>0</v>
      </c>
      <c r="I1109" s="3" t="n">
        <v>1</v>
      </c>
      <c r="J1109" s="3" t="inlineStr"/>
      <c r="K1109" s="3" t="inlineStr">
        <is>
          <t>package_size</t>
        </is>
      </c>
      <c r="L1109" s="3" t="inlineStr">
        <is>
          <t>UNKNOWN package_size: Product has no value for 'package_size'</t>
        </is>
      </c>
    </row>
    <row r="1110">
      <c r="A1110" s="3" t="inlineStr">
        <is>
          <t>2.109</t>
        </is>
      </c>
      <c r="B1110" s="3" t="inlineStr">
        <is>
          <t>Papildu ēdināšanas maisījums zīdaiņiem no 6 mēnešu vecuma. Bagātināts ar galakto un fruktooligosaharīdu kompleksu(GOS/FOS),satur DHA(Omega-3). Bez pie</t>
        </is>
      </c>
      <c r="C1110" s="3" t="n">
        <v>2</v>
      </c>
      <c r="D1110" s="3" t="inlineStr">
        <is>
          <t>Althera HMO powder 400g</t>
        </is>
      </c>
      <c r="E1110" s="7" t="inlineStr">
        <is>
          <t>UNKNOWN</t>
        </is>
      </c>
      <c r="F1110" s="3" t="n">
        <v>0.5</v>
      </c>
      <c r="G1110" s="3" t="n">
        <v>1</v>
      </c>
      <c r="H1110" s="3" t="n">
        <v>0</v>
      </c>
      <c r="I1110" s="3" t="n">
        <v>1</v>
      </c>
      <c r="J1110" s="3" t="inlineStr"/>
      <c r="K1110" s="3" t="inlineStr">
        <is>
          <t>package_size</t>
        </is>
      </c>
      <c r="L1110" s="3" t="inlineStr">
        <is>
          <t>UNKNOWN package_size: Product has no value for 'package_size'</t>
        </is>
      </c>
    </row>
    <row r="1111">
      <c r="A1111" s="3" t="inlineStr">
        <is>
          <t>2.109</t>
        </is>
      </c>
      <c r="B1111" s="3" t="inlineStr">
        <is>
          <t>Papildu ēdināšanas maisījums zīdaiņiem no 6 mēnešu vecuma. Bagātināts ar galakto un fruktooligosaharīdu kompleksu(GOS/FOS),satur DHA(Omega-3). Bez pie</t>
        </is>
      </c>
      <c r="C1111" s="3" t="n">
        <v>3</v>
      </c>
      <c r="D1111" s="3" t="inlineStr">
        <is>
          <t>Alfamino HMO powder 400g</t>
        </is>
      </c>
      <c r="E1111" s="7" t="inlineStr">
        <is>
          <t>UNKNOWN</t>
        </is>
      </c>
      <c r="F1111" s="3" t="n">
        <v>0.5</v>
      </c>
      <c r="G1111" s="3" t="n">
        <v>1</v>
      </c>
      <c r="H1111" s="3" t="n">
        <v>0</v>
      </c>
      <c r="I1111" s="3" t="n">
        <v>1</v>
      </c>
      <c r="J1111" s="3" t="inlineStr"/>
      <c r="K1111" s="3" t="inlineStr">
        <is>
          <t>package_size</t>
        </is>
      </c>
      <c r="L1111" s="3" t="inlineStr">
        <is>
          <t>UNKNOWN package_size: Product has no value for 'package_size'</t>
        </is>
      </c>
    </row>
    <row r="1112">
      <c r="A1112" s="3" t="inlineStr">
        <is>
          <t>2.109</t>
        </is>
      </c>
      <c r="B1112" s="3" t="inlineStr">
        <is>
          <t>Papildu ēdināšanas maisījums zīdaiņiem no 6 mēnešu vecuma. Bagātināts ar galakto un fruktooligosaharīdu kompleksu(GOS/FOS),satur DHA(Omega-3). Bez pie</t>
        </is>
      </c>
      <c r="C1112" s="3" t="n">
        <v>4</v>
      </c>
      <c r="D1112" s="3" t="inlineStr">
        <is>
          <t>Alfamino Junior HMO powder 400g</t>
        </is>
      </c>
      <c r="E1112" s="7" t="inlineStr">
        <is>
          <t>UNKNOWN</t>
        </is>
      </c>
      <c r="F1112" s="3" t="n">
        <v>0.5</v>
      </c>
      <c r="G1112" s="3" t="n">
        <v>1</v>
      </c>
      <c r="H1112" s="3" t="n">
        <v>0</v>
      </c>
      <c r="I1112" s="3" t="n">
        <v>1</v>
      </c>
      <c r="J1112" s="3" t="inlineStr"/>
      <c r="K1112" s="3" t="inlineStr">
        <is>
          <t>package_size</t>
        </is>
      </c>
      <c r="L1112" s="3" t="inlineStr">
        <is>
          <t>UNKNOWN package_size: Product has no value for 'package_size'</t>
        </is>
      </c>
    </row>
    <row r="1113">
      <c r="A1113" s="3" t="inlineStr">
        <is>
          <t>2.109</t>
        </is>
      </c>
      <c r="B1113" s="3" t="inlineStr">
        <is>
          <t>Papildu ēdināšanas maisījums zīdaiņiem no 6 mēnešu vecuma. Bagātināts ar galakto un fruktooligosaharīdu kompleksu(GOS/FOS),satur DHA(Omega-3). Bez pie</t>
        </is>
      </c>
      <c r="C1113" s="3" t="n">
        <v>5</v>
      </c>
      <c r="D1113" s="3" t="inlineStr">
        <is>
          <t>Alfaré HMO powder 400g</t>
        </is>
      </c>
      <c r="E1113" s="7" t="inlineStr">
        <is>
          <t>UNKNOWN</t>
        </is>
      </c>
      <c r="F1113" s="3" t="n">
        <v>0.5</v>
      </c>
      <c r="G1113" s="3" t="n">
        <v>1</v>
      </c>
      <c r="H1113" s="3" t="n">
        <v>0</v>
      </c>
      <c r="I1113" s="3" t="n">
        <v>1</v>
      </c>
      <c r="J1113" s="3" t="inlineStr"/>
      <c r="K1113" s="3" t="inlineStr">
        <is>
          <t>package_size</t>
        </is>
      </c>
      <c r="L1113" s="3" t="inlineStr">
        <is>
          <t>UNKNOWN package_size: Product has no value for 'package_size'</t>
        </is>
      </c>
    </row>
    <row r="1114">
      <c r="A1114" s="3" t="inlineStr">
        <is>
          <t>2.110</t>
        </is>
      </c>
      <c r="B1114" s="3" t="inlineStr">
        <is>
          <t>Īpašiem medicīniskiem nolūkiem paredzēta pārtika. Zīdaiņiem no dzimšanas ar  govs piena olbaltumvielu alerģijas un malabsorbciju (ilgstoša caureja, sl</t>
        </is>
      </c>
      <c r="C1114" s="3" t="n">
        <v>1</v>
      </c>
      <c r="D1114" s="3" t="inlineStr">
        <is>
          <t>Resource Junior powder 400g</t>
        </is>
      </c>
      <c r="E1114" s="7" t="inlineStr">
        <is>
          <t>UNKNOWN</t>
        </is>
      </c>
      <c r="F1114" s="3" t="n">
        <v>0.5</v>
      </c>
      <c r="G1114" s="3" t="n">
        <v>1</v>
      </c>
      <c r="H1114" s="3" t="n">
        <v>0</v>
      </c>
      <c r="I1114" s="3" t="n">
        <v>1</v>
      </c>
      <c r="J1114" s="3" t="inlineStr"/>
      <c r="K1114" s="3" t="inlineStr">
        <is>
          <t>package_size</t>
        </is>
      </c>
      <c r="L1114" s="3" t="inlineStr">
        <is>
          <t>UNKNOWN package_size: Product has no value for 'package_size'</t>
        </is>
      </c>
    </row>
    <row r="1115">
      <c r="A1115" s="3" t="inlineStr">
        <is>
          <t>2.110</t>
        </is>
      </c>
      <c r="B1115" s="3" t="inlineStr">
        <is>
          <t>Īpašiem medicīniskiem nolūkiem paredzēta pārtika. Zīdaiņiem no dzimšanas ar  govs piena olbaltumvielu alerģijas un malabsorbciju (ilgstoša caureja, sl</t>
        </is>
      </c>
      <c r="C1115" s="3" t="n">
        <v>2</v>
      </c>
      <c r="D1115" s="3" t="inlineStr">
        <is>
          <t>Althera HMO powder 400g</t>
        </is>
      </c>
      <c r="E1115" s="7" t="inlineStr">
        <is>
          <t>UNKNOWN</t>
        </is>
      </c>
      <c r="F1115" s="3" t="n">
        <v>0.5</v>
      </c>
      <c r="G1115" s="3" t="n">
        <v>1</v>
      </c>
      <c r="H1115" s="3" t="n">
        <v>0</v>
      </c>
      <c r="I1115" s="3" t="n">
        <v>1</v>
      </c>
      <c r="J1115" s="3" t="inlineStr"/>
      <c r="K1115" s="3" t="inlineStr">
        <is>
          <t>package_size</t>
        </is>
      </c>
      <c r="L1115" s="3" t="inlineStr">
        <is>
          <t>UNKNOWN package_size: Product has no value for 'package_size'</t>
        </is>
      </c>
    </row>
    <row r="1116">
      <c r="A1116" s="3" t="inlineStr">
        <is>
          <t>2.110</t>
        </is>
      </c>
      <c r="B1116" s="3" t="inlineStr">
        <is>
          <t>Īpašiem medicīniskiem nolūkiem paredzēta pārtika. Zīdaiņiem no dzimšanas ar  govs piena olbaltumvielu alerģijas un malabsorbciju (ilgstoša caureja, sl</t>
        </is>
      </c>
      <c r="C1116" s="3" t="n">
        <v>3</v>
      </c>
      <c r="D1116" s="3" t="inlineStr">
        <is>
          <t>Alfamino HMO powder 400g</t>
        </is>
      </c>
      <c r="E1116" s="7" t="inlineStr">
        <is>
          <t>UNKNOWN</t>
        </is>
      </c>
      <c r="F1116" s="3" t="n">
        <v>0.5</v>
      </c>
      <c r="G1116" s="3" t="n">
        <v>1</v>
      </c>
      <c r="H1116" s="3" t="n">
        <v>0</v>
      </c>
      <c r="I1116" s="3" t="n">
        <v>1</v>
      </c>
      <c r="J1116" s="3" t="inlineStr"/>
      <c r="K1116" s="3" t="inlineStr">
        <is>
          <t>package_size</t>
        </is>
      </c>
      <c r="L1116" s="3" t="inlineStr">
        <is>
          <t>UNKNOWN package_size: Product has no value for 'package_size'</t>
        </is>
      </c>
    </row>
    <row r="1117">
      <c r="A1117" s="3" t="inlineStr">
        <is>
          <t>2.110</t>
        </is>
      </c>
      <c r="B1117" s="3" t="inlineStr">
        <is>
          <t>Īpašiem medicīniskiem nolūkiem paredzēta pārtika. Zīdaiņiem no dzimšanas ar  govs piena olbaltumvielu alerģijas un malabsorbciju (ilgstoša caureja, sl</t>
        </is>
      </c>
      <c r="C1117" s="3" t="n">
        <v>4</v>
      </c>
      <c r="D1117" s="3" t="inlineStr">
        <is>
          <t>Alfamino Junior HMO powder 400g</t>
        </is>
      </c>
      <c r="E1117" s="7" t="inlineStr">
        <is>
          <t>UNKNOWN</t>
        </is>
      </c>
      <c r="F1117" s="3" t="n">
        <v>0.5</v>
      </c>
      <c r="G1117" s="3" t="n">
        <v>1</v>
      </c>
      <c r="H1117" s="3" t="n">
        <v>0</v>
      </c>
      <c r="I1117" s="3" t="n">
        <v>1</v>
      </c>
      <c r="J1117" s="3" t="inlineStr"/>
      <c r="K1117" s="3" t="inlineStr">
        <is>
          <t>package_size</t>
        </is>
      </c>
      <c r="L1117" s="3" t="inlineStr">
        <is>
          <t>UNKNOWN package_size: Product has no value for 'package_size'</t>
        </is>
      </c>
    </row>
    <row r="1118">
      <c r="A1118" s="3" t="inlineStr">
        <is>
          <t>2.110</t>
        </is>
      </c>
      <c r="B1118" s="3" t="inlineStr">
        <is>
          <t>Īpašiem medicīniskiem nolūkiem paredzēta pārtika. Zīdaiņiem no dzimšanas ar  govs piena olbaltumvielu alerģijas un malabsorbciju (ilgstoša caureja, sl</t>
        </is>
      </c>
      <c r="C1118" s="3" t="n">
        <v>5</v>
      </c>
      <c r="D1118" s="3" t="inlineStr">
        <is>
          <t>Alfaré HMO powder 400g</t>
        </is>
      </c>
      <c r="E1118" s="7" t="inlineStr">
        <is>
          <t>UNKNOWN</t>
        </is>
      </c>
      <c r="F1118" s="3" t="n">
        <v>0.5</v>
      </c>
      <c r="G1118" s="3" t="n">
        <v>1</v>
      </c>
      <c r="H1118" s="3" t="n">
        <v>0</v>
      </c>
      <c r="I1118" s="3" t="n">
        <v>1</v>
      </c>
      <c r="J1118" s="3" t="inlineStr"/>
      <c r="K1118" s="3" t="inlineStr">
        <is>
          <t>package_size</t>
        </is>
      </c>
      <c r="L1118" s="3" t="inlineStr">
        <is>
          <t>UNKNOWN package_size: Product has no value for 'package_size'</t>
        </is>
      </c>
    </row>
    <row r="1119">
      <c r="A1119" s="3" t="inlineStr">
        <is>
          <t>2.111</t>
        </is>
      </c>
      <c r="B1119" s="3" t="inlineStr">
        <is>
          <t>Īpašiem medicīniskiem nolūkiem paredzēta pārtika.Zīdaiņiem no dzimšanas ar  govs piena olbaltumvielu alerģiju. Satur ekstensīvi hidrolizētas olbaltumv</t>
        </is>
      </c>
      <c r="C1119" s="3" t="n">
        <v>1</v>
      </c>
      <c r="D1119" s="3" t="inlineStr">
        <is>
          <t>Resource Junior powder 400g</t>
        </is>
      </c>
      <c r="E1119" s="7" t="inlineStr">
        <is>
          <t>UNKNOWN</t>
        </is>
      </c>
      <c r="F1119" s="3" t="n">
        <v>0.667</v>
      </c>
      <c r="G1119" s="3" t="n">
        <v>2</v>
      </c>
      <c r="H1119" s="3" t="n">
        <v>0</v>
      </c>
      <c r="I1119" s="3" t="n">
        <v>1</v>
      </c>
      <c r="J1119" s="3" t="inlineStr"/>
      <c r="K1119" s="3" t="inlineStr">
        <is>
          <t>package_size</t>
        </is>
      </c>
      <c r="L1119" s="3" t="inlineStr">
        <is>
          <t>UNKNOWN package_size: Product has no value for 'package_size'</t>
        </is>
      </c>
    </row>
    <row r="1120">
      <c r="A1120" s="3" t="inlineStr">
        <is>
          <t>2.111</t>
        </is>
      </c>
      <c r="B1120" s="3" t="inlineStr">
        <is>
          <t>Īpašiem medicīniskiem nolūkiem paredzēta pārtika.Zīdaiņiem no dzimšanas ar  govs piena olbaltumvielu alerģiju. Satur ekstensīvi hidrolizētas olbaltumv</t>
        </is>
      </c>
      <c r="C1120" s="3" t="n">
        <v>2</v>
      </c>
      <c r="D1120" s="3" t="inlineStr">
        <is>
          <t>Althera HMO powder 400g</t>
        </is>
      </c>
      <c r="E1120" s="7" t="inlineStr">
        <is>
          <t>UNKNOWN</t>
        </is>
      </c>
      <c r="F1120" s="3" t="n">
        <v>0.667</v>
      </c>
      <c r="G1120" s="3" t="n">
        <v>2</v>
      </c>
      <c r="H1120" s="3" t="n">
        <v>0</v>
      </c>
      <c r="I1120" s="3" t="n">
        <v>1</v>
      </c>
      <c r="J1120" s="3" t="inlineStr"/>
      <c r="K1120" s="3" t="inlineStr">
        <is>
          <t>package_size</t>
        </is>
      </c>
      <c r="L1120" s="3" t="inlineStr">
        <is>
          <t>UNKNOWN package_size: Product has no value for 'package_size'</t>
        </is>
      </c>
    </row>
    <row r="1121">
      <c r="A1121" s="3" t="inlineStr">
        <is>
          <t>2.111</t>
        </is>
      </c>
      <c r="B1121" s="3" t="inlineStr">
        <is>
          <t>Īpašiem medicīniskiem nolūkiem paredzēta pārtika.Zīdaiņiem no dzimšanas ar  govs piena olbaltumvielu alerģiju. Satur ekstensīvi hidrolizētas olbaltumv</t>
        </is>
      </c>
      <c r="C1121" s="3" t="n">
        <v>3</v>
      </c>
      <c r="D1121" s="3" t="inlineStr">
        <is>
          <t>Alfamino HMO powder 400g</t>
        </is>
      </c>
      <c r="E1121" s="7" t="inlineStr">
        <is>
          <t>UNKNOWN</t>
        </is>
      </c>
      <c r="F1121" s="3" t="n">
        <v>0.667</v>
      </c>
      <c r="G1121" s="3" t="n">
        <v>2</v>
      </c>
      <c r="H1121" s="3" t="n">
        <v>0</v>
      </c>
      <c r="I1121" s="3" t="n">
        <v>1</v>
      </c>
      <c r="J1121" s="3" t="inlineStr"/>
      <c r="K1121" s="3" t="inlineStr">
        <is>
          <t>package_size</t>
        </is>
      </c>
      <c r="L1121" s="3" t="inlineStr">
        <is>
          <t>UNKNOWN package_size: Product has no value for 'package_size'</t>
        </is>
      </c>
    </row>
    <row r="1122">
      <c r="A1122" s="3" t="inlineStr">
        <is>
          <t>2.111</t>
        </is>
      </c>
      <c r="B1122" s="3" t="inlineStr">
        <is>
          <t>Īpašiem medicīniskiem nolūkiem paredzēta pārtika.Zīdaiņiem no dzimšanas ar  govs piena olbaltumvielu alerģiju. Satur ekstensīvi hidrolizētas olbaltumv</t>
        </is>
      </c>
      <c r="C1122" s="3" t="n">
        <v>4</v>
      </c>
      <c r="D1122" s="3" t="inlineStr">
        <is>
          <t>Alfamino Junior HMO powder 400g</t>
        </is>
      </c>
      <c r="E1122" s="7" t="inlineStr">
        <is>
          <t>UNKNOWN</t>
        </is>
      </c>
      <c r="F1122" s="3" t="n">
        <v>0.667</v>
      </c>
      <c r="G1122" s="3" t="n">
        <v>2</v>
      </c>
      <c r="H1122" s="3" t="n">
        <v>0</v>
      </c>
      <c r="I1122" s="3" t="n">
        <v>1</v>
      </c>
      <c r="J1122" s="3" t="inlineStr"/>
      <c r="K1122" s="3" t="inlineStr">
        <is>
          <t>package_size</t>
        </is>
      </c>
      <c r="L1122" s="3" t="inlineStr">
        <is>
          <t>UNKNOWN package_size: Product has no value for 'package_size'</t>
        </is>
      </c>
    </row>
    <row r="1123">
      <c r="A1123" s="3" t="inlineStr">
        <is>
          <t>2.111</t>
        </is>
      </c>
      <c r="B1123" s="3" t="inlineStr">
        <is>
          <t>Īpašiem medicīniskiem nolūkiem paredzēta pārtika.Zīdaiņiem no dzimšanas ar  govs piena olbaltumvielu alerģiju. Satur ekstensīvi hidrolizētas olbaltumv</t>
        </is>
      </c>
      <c r="C1123" s="3" t="n">
        <v>5</v>
      </c>
      <c r="D1123" s="3" t="inlineStr">
        <is>
          <t>Alfaré HMO powder 400g</t>
        </is>
      </c>
      <c r="E1123" s="7" t="inlineStr">
        <is>
          <t>UNKNOWN</t>
        </is>
      </c>
      <c r="F1123" s="3" t="n">
        <v>0.667</v>
      </c>
      <c r="G1123" s="3" t="n">
        <v>2</v>
      </c>
      <c r="H1123" s="3" t="n">
        <v>0</v>
      </c>
      <c r="I1123" s="3" t="n">
        <v>1</v>
      </c>
      <c r="J1123" s="3" t="inlineStr"/>
      <c r="K1123" s="3" t="inlineStr">
        <is>
          <t>package_size</t>
        </is>
      </c>
      <c r="L1123" s="3" t="inlineStr">
        <is>
          <t>UNKNOWN package_size: Product has no value for 'package_size'</t>
        </is>
      </c>
    </row>
    <row r="1124">
      <c r="A1124" s="3" t="inlineStr">
        <is>
          <t>2.112</t>
        </is>
      </c>
      <c r="B1124" s="3" t="inlineStr">
        <is>
          <t>Īpašiem medicīniskiem nolūkiem paredzēta pārtika no dzimšanas. Uztura režīms zīdaiņiem koliku un funkcionālā aizcietējuma gadījumā.Sastāvā daļēji hidr</t>
        </is>
      </c>
      <c r="C1124" s="3" t="n">
        <v>1</v>
      </c>
      <c r="D1124" s="3" t="inlineStr">
        <is>
          <t>Resource Junior powder 400g</t>
        </is>
      </c>
      <c r="E1124" s="7" t="inlineStr">
        <is>
          <t>UNKNOWN</t>
        </is>
      </c>
      <c r="F1124" s="3" t="n">
        <v>0.5</v>
      </c>
      <c r="G1124" s="3" t="n">
        <v>1</v>
      </c>
      <c r="H1124" s="3" t="n">
        <v>0</v>
      </c>
      <c r="I1124" s="3" t="n">
        <v>1</v>
      </c>
      <c r="J1124" s="3" t="inlineStr"/>
      <c r="K1124" s="3" t="inlineStr">
        <is>
          <t>package_size</t>
        </is>
      </c>
      <c r="L1124" s="3" t="inlineStr">
        <is>
          <t>UNKNOWN package_size: Product has no value for 'package_size'</t>
        </is>
      </c>
    </row>
    <row r="1125">
      <c r="A1125" s="3" t="inlineStr">
        <is>
          <t>2.112</t>
        </is>
      </c>
      <c r="B1125" s="3" t="inlineStr">
        <is>
          <t>Īpašiem medicīniskiem nolūkiem paredzēta pārtika no dzimšanas. Uztura režīms zīdaiņiem koliku un funkcionālā aizcietējuma gadījumā.Sastāvā daļēji hidr</t>
        </is>
      </c>
      <c r="C1125" s="3" t="n">
        <v>2</v>
      </c>
      <c r="D1125" s="3" t="inlineStr">
        <is>
          <t>Althera HMO powder 400g</t>
        </is>
      </c>
      <c r="E1125" s="7" t="inlineStr">
        <is>
          <t>UNKNOWN</t>
        </is>
      </c>
      <c r="F1125" s="3" t="n">
        <v>0.5</v>
      </c>
      <c r="G1125" s="3" t="n">
        <v>1</v>
      </c>
      <c r="H1125" s="3" t="n">
        <v>0</v>
      </c>
      <c r="I1125" s="3" t="n">
        <v>1</v>
      </c>
      <c r="J1125" s="3" t="inlineStr"/>
      <c r="K1125" s="3" t="inlineStr">
        <is>
          <t>package_size</t>
        </is>
      </c>
      <c r="L1125" s="3" t="inlineStr">
        <is>
          <t>UNKNOWN package_size: Product has no value for 'package_size'</t>
        </is>
      </c>
    </row>
    <row r="1126">
      <c r="A1126" s="3" t="inlineStr">
        <is>
          <t>2.112</t>
        </is>
      </c>
      <c r="B1126" s="3" t="inlineStr">
        <is>
          <t>Īpašiem medicīniskiem nolūkiem paredzēta pārtika no dzimšanas. Uztura režīms zīdaiņiem koliku un funkcionālā aizcietējuma gadījumā.Sastāvā daļēji hidr</t>
        </is>
      </c>
      <c r="C1126" s="3" t="n">
        <v>3</v>
      </c>
      <c r="D1126" s="3" t="inlineStr">
        <is>
          <t>Alfamino HMO powder 400g</t>
        </is>
      </c>
      <c r="E1126" s="7" t="inlineStr">
        <is>
          <t>UNKNOWN</t>
        </is>
      </c>
      <c r="F1126" s="3" t="n">
        <v>0.5</v>
      </c>
      <c r="G1126" s="3" t="n">
        <v>1</v>
      </c>
      <c r="H1126" s="3" t="n">
        <v>0</v>
      </c>
      <c r="I1126" s="3" t="n">
        <v>1</v>
      </c>
      <c r="J1126" s="3" t="inlineStr"/>
      <c r="K1126" s="3" t="inlineStr">
        <is>
          <t>package_size</t>
        </is>
      </c>
      <c r="L1126" s="3" t="inlineStr">
        <is>
          <t>UNKNOWN package_size: Product has no value for 'package_size'</t>
        </is>
      </c>
    </row>
    <row r="1127">
      <c r="A1127" s="3" t="inlineStr">
        <is>
          <t>2.112</t>
        </is>
      </c>
      <c r="B1127" s="3" t="inlineStr">
        <is>
          <t>Īpašiem medicīniskiem nolūkiem paredzēta pārtika no dzimšanas. Uztura režīms zīdaiņiem koliku un funkcionālā aizcietējuma gadījumā.Sastāvā daļēji hidr</t>
        </is>
      </c>
      <c r="C1127" s="3" t="n">
        <v>4</v>
      </c>
      <c r="D1127" s="3" t="inlineStr">
        <is>
          <t>Alfamino Junior HMO powder 400g</t>
        </is>
      </c>
      <c r="E1127" s="7" t="inlineStr">
        <is>
          <t>UNKNOWN</t>
        </is>
      </c>
      <c r="F1127" s="3" t="n">
        <v>0.5</v>
      </c>
      <c r="G1127" s="3" t="n">
        <v>1</v>
      </c>
      <c r="H1127" s="3" t="n">
        <v>0</v>
      </c>
      <c r="I1127" s="3" t="n">
        <v>1</v>
      </c>
      <c r="J1127" s="3" t="inlineStr"/>
      <c r="K1127" s="3" t="inlineStr">
        <is>
          <t>package_size</t>
        </is>
      </c>
      <c r="L1127" s="3" t="inlineStr">
        <is>
          <t>UNKNOWN package_size: Product has no value for 'package_size'</t>
        </is>
      </c>
    </row>
    <row r="1128">
      <c r="A1128" s="3" t="inlineStr">
        <is>
          <t>2.112</t>
        </is>
      </c>
      <c r="B1128" s="3" t="inlineStr">
        <is>
          <t>Īpašiem medicīniskiem nolūkiem paredzēta pārtika no dzimšanas. Uztura režīms zīdaiņiem koliku un funkcionālā aizcietējuma gadījumā.Sastāvā daļēji hidr</t>
        </is>
      </c>
      <c r="C1128" s="3" t="n">
        <v>5</v>
      </c>
      <c r="D1128" s="3" t="inlineStr">
        <is>
          <t>Alfaré HMO powder 400g</t>
        </is>
      </c>
      <c r="E1128" s="7" t="inlineStr">
        <is>
          <t>UNKNOWN</t>
        </is>
      </c>
      <c r="F1128" s="3" t="n">
        <v>0.5</v>
      </c>
      <c r="G1128" s="3" t="n">
        <v>1</v>
      </c>
      <c r="H1128" s="3" t="n">
        <v>0</v>
      </c>
      <c r="I1128" s="3" t="n">
        <v>1</v>
      </c>
      <c r="J1128" s="3" t="inlineStr"/>
      <c r="K1128" s="3" t="inlineStr">
        <is>
          <t>package_size</t>
        </is>
      </c>
      <c r="L1128" s="3" t="inlineStr">
        <is>
          <t>UNKNOWN package_size: Product has no value for 'package_size'</t>
        </is>
      </c>
    </row>
    <row r="1129">
      <c r="A1129" s="3" t="inlineStr">
        <is>
          <t>2.113</t>
        </is>
      </c>
      <c r="B1129" s="3" t="inlineStr">
        <is>
          <t>Īpašiem medicīniskiem nolūkiem paredzēta pārtika. Zīdaiņiem atgrūšanas gadījumā no dzimšanas.Satur ceratoniju sveķus (LBG-Locust bean gum), kas ir dab</t>
        </is>
      </c>
      <c r="C1129" s="3" t="n">
        <v>1</v>
      </c>
      <c r="D1129" s="3" t="inlineStr">
        <is>
          <t>Resource Junior powder 400g</t>
        </is>
      </c>
      <c r="E1129" s="7" t="inlineStr">
        <is>
          <t>UNKNOWN</t>
        </is>
      </c>
      <c r="F1129" s="3" t="n">
        <v>0.5</v>
      </c>
      <c r="G1129" s="3" t="n">
        <v>1</v>
      </c>
      <c r="H1129" s="3" t="n">
        <v>0</v>
      </c>
      <c r="I1129" s="3" t="n">
        <v>1</v>
      </c>
      <c r="J1129" s="3" t="inlineStr"/>
      <c r="K1129" s="3" t="inlineStr">
        <is>
          <t>package_size</t>
        </is>
      </c>
      <c r="L1129" s="3" t="inlineStr">
        <is>
          <t>UNKNOWN package_size: Product has no value for 'package_size'</t>
        </is>
      </c>
    </row>
    <row r="1130">
      <c r="A1130" s="3" t="inlineStr">
        <is>
          <t>2.113</t>
        </is>
      </c>
      <c r="B1130" s="3" t="inlineStr">
        <is>
          <t>Īpašiem medicīniskiem nolūkiem paredzēta pārtika. Zīdaiņiem atgrūšanas gadījumā no dzimšanas.Satur ceratoniju sveķus (LBG-Locust bean gum), kas ir dab</t>
        </is>
      </c>
      <c r="C1130" s="3" t="n">
        <v>2</v>
      </c>
      <c r="D1130" s="3" t="inlineStr">
        <is>
          <t>Althera HMO powder 400g</t>
        </is>
      </c>
      <c r="E1130" s="7" t="inlineStr">
        <is>
          <t>UNKNOWN</t>
        </is>
      </c>
      <c r="F1130" s="3" t="n">
        <v>0.5</v>
      </c>
      <c r="G1130" s="3" t="n">
        <v>1</v>
      </c>
      <c r="H1130" s="3" t="n">
        <v>0</v>
      </c>
      <c r="I1130" s="3" t="n">
        <v>1</v>
      </c>
      <c r="J1130" s="3" t="inlineStr"/>
      <c r="K1130" s="3" t="inlineStr">
        <is>
          <t>package_size</t>
        </is>
      </c>
      <c r="L1130" s="3" t="inlineStr">
        <is>
          <t>UNKNOWN package_size: Product has no value for 'package_size'</t>
        </is>
      </c>
    </row>
    <row r="1131">
      <c r="A1131" s="3" t="inlineStr">
        <is>
          <t>2.113</t>
        </is>
      </c>
      <c r="B1131" s="3" t="inlineStr">
        <is>
          <t>Īpašiem medicīniskiem nolūkiem paredzēta pārtika. Zīdaiņiem atgrūšanas gadījumā no dzimšanas.Satur ceratoniju sveķus (LBG-Locust bean gum), kas ir dab</t>
        </is>
      </c>
      <c r="C1131" s="3" t="n">
        <v>3</v>
      </c>
      <c r="D1131" s="3" t="inlineStr">
        <is>
          <t>Alfamino HMO powder 400g</t>
        </is>
      </c>
      <c r="E1131" s="7" t="inlineStr">
        <is>
          <t>UNKNOWN</t>
        </is>
      </c>
      <c r="F1131" s="3" t="n">
        <v>0.5</v>
      </c>
      <c r="G1131" s="3" t="n">
        <v>1</v>
      </c>
      <c r="H1131" s="3" t="n">
        <v>0</v>
      </c>
      <c r="I1131" s="3" t="n">
        <v>1</v>
      </c>
      <c r="J1131" s="3" t="inlineStr"/>
      <c r="K1131" s="3" t="inlineStr">
        <is>
          <t>package_size</t>
        </is>
      </c>
      <c r="L1131" s="3" t="inlineStr">
        <is>
          <t>UNKNOWN package_size: Product has no value for 'package_size'</t>
        </is>
      </c>
    </row>
    <row r="1132">
      <c r="A1132" s="3" t="inlineStr">
        <is>
          <t>2.113</t>
        </is>
      </c>
      <c r="B1132" s="3" t="inlineStr">
        <is>
          <t>Īpašiem medicīniskiem nolūkiem paredzēta pārtika. Zīdaiņiem atgrūšanas gadījumā no dzimšanas.Satur ceratoniju sveķus (LBG-Locust bean gum), kas ir dab</t>
        </is>
      </c>
      <c r="C1132" s="3" t="n">
        <v>4</v>
      </c>
      <c r="D1132" s="3" t="inlineStr">
        <is>
          <t>Alfamino Junior HMO powder 400g</t>
        </is>
      </c>
      <c r="E1132" s="7" t="inlineStr">
        <is>
          <t>UNKNOWN</t>
        </is>
      </c>
      <c r="F1132" s="3" t="n">
        <v>0.5</v>
      </c>
      <c r="G1132" s="3" t="n">
        <v>1</v>
      </c>
      <c r="H1132" s="3" t="n">
        <v>0</v>
      </c>
      <c r="I1132" s="3" t="n">
        <v>1</v>
      </c>
      <c r="J1132" s="3" t="inlineStr"/>
      <c r="K1132" s="3" t="inlineStr">
        <is>
          <t>package_size</t>
        </is>
      </c>
      <c r="L1132" s="3" t="inlineStr">
        <is>
          <t>UNKNOWN package_size: Product has no value for 'package_size'</t>
        </is>
      </c>
    </row>
    <row r="1133">
      <c r="A1133" s="3" t="inlineStr">
        <is>
          <t>2.113</t>
        </is>
      </c>
      <c r="B1133" s="3" t="inlineStr">
        <is>
          <t>Īpašiem medicīniskiem nolūkiem paredzēta pārtika. Zīdaiņiem atgrūšanas gadījumā no dzimšanas.Satur ceratoniju sveķus (LBG-Locust bean gum), kas ir dab</t>
        </is>
      </c>
      <c r="C1133" s="3" t="n">
        <v>5</v>
      </c>
      <c r="D1133" s="3" t="inlineStr">
        <is>
          <t>Alfaré HMO powder 400g</t>
        </is>
      </c>
      <c r="E1133" s="7" t="inlineStr">
        <is>
          <t>UNKNOWN</t>
        </is>
      </c>
      <c r="F1133" s="3" t="n">
        <v>0.5</v>
      </c>
      <c r="G1133" s="3" t="n">
        <v>1</v>
      </c>
      <c r="H1133" s="3" t="n">
        <v>0</v>
      </c>
      <c r="I1133" s="3" t="n">
        <v>1</v>
      </c>
      <c r="J1133" s="3" t="inlineStr"/>
      <c r="K1133" s="3" t="inlineStr">
        <is>
          <t>package_size</t>
        </is>
      </c>
      <c r="L1133" s="3" t="inlineStr">
        <is>
          <t>UNKNOWN package_size: Product has no value for 'package_size'</t>
        </is>
      </c>
    </row>
    <row r="1134">
      <c r="A1134" s="3" t="inlineStr">
        <is>
          <t>2.114</t>
        </is>
      </c>
      <c r="B1134" s="3" t="inlineStr">
        <is>
          <t>Īpašiem medicīniskiem nolūkiem paredzēta pārtika no dzimšanas. Zīdaiņiem ar laktozes nepanesamību. Nesatur laktozi. Ar DHA. Pulveris.  Iepakojums pa 4</t>
        </is>
      </c>
      <c r="C1134" s="3" t="n">
        <v>1</v>
      </c>
      <c r="D1134" s="3" t="inlineStr">
        <is>
          <t>Alfamino HMO powder 400g</t>
        </is>
      </c>
      <c r="E1134" s="7" t="inlineStr">
        <is>
          <t>UNKNOWN</t>
        </is>
      </c>
      <c r="F1134" s="3" t="n">
        <v>0.667</v>
      </c>
      <c r="G1134" s="3" t="n">
        <v>2</v>
      </c>
      <c r="H1134" s="3" t="n">
        <v>0</v>
      </c>
      <c r="I1134" s="3" t="n">
        <v>1</v>
      </c>
      <c r="J1134" s="3" t="inlineStr"/>
      <c r="K1134" s="3" t="inlineStr">
        <is>
          <t>package_size</t>
        </is>
      </c>
      <c r="L1134" s="3" t="inlineStr">
        <is>
          <t>UNKNOWN package_size: Product has no value for 'package_size'</t>
        </is>
      </c>
    </row>
    <row r="1135">
      <c r="A1135" s="3" t="inlineStr">
        <is>
          <t>2.114</t>
        </is>
      </c>
      <c r="B1135" s="3" t="inlineStr">
        <is>
          <t>Īpašiem medicīniskiem nolūkiem paredzēta pārtika no dzimšanas. Zīdaiņiem ar laktozes nepanesamību. Nesatur laktozi. Ar DHA. Pulveris.  Iepakojums pa 4</t>
        </is>
      </c>
      <c r="C1135" s="3" t="n">
        <v>2</v>
      </c>
      <c r="D1135" s="3" t="inlineStr">
        <is>
          <t>Alfamino Junior HMO powder 400g</t>
        </is>
      </c>
      <c r="E1135" s="7" t="inlineStr">
        <is>
          <t>UNKNOWN</t>
        </is>
      </c>
      <c r="F1135" s="3" t="n">
        <v>0.667</v>
      </c>
      <c r="G1135" s="3" t="n">
        <v>2</v>
      </c>
      <c r="H1135" s="3" t="n">
        <v>0</v>
      </c>
      <c r="I1135" s="3" t="n">
        <v>1</v>
      </c>
      <c r="J1135" s="3" t="inlineStr"/>
      <c r="K1135" s="3" t="inlineStr">
        <is>
          <t>package_size</t>
        </is>
      </c>
      <c r="L1135" s="3" t="inlineStr">
        <is>
          <t>UNKNOWN package_size: Product has no value for 'package_size'</t>
        </is>
      </c>
    </row>
    <row r="1136">
      <c r="A1136" s="3" t="inlineStr">
        <is>
          <t>2.114</t>
        </is>
      </c>
      <c r="B1136" s="3" t="inlineStr">
        <is>
          <t>Īpašiem medicīniskiem nolūkiem paredzēta pārtika no dzimšanas. Zīdaiņiem ar laktozes nepanesamību. Nesatur laktozi. Ar DHA. Pulveris.  Iepakojums pa 4</t>
        </is>
      </c>
      <c r="C1136" s="3" t="n">
        <v>3</v>
      </c>
      <c r="D1136" s="3" t="inlineStr">
        <is>
          <t>Alfaré HMO powder 400g</t>
        </is>
      </c>
      <c r="E1136" s="7" t="inlineStr">
        <is>
          <t>UNKNOWN</t>
        </is>
      </c>
      <c r="F1136" s="3" t="n">
        <v>0.667</v>
      </c>
      <c r="G1136" s="3" t="n">
        <v>2</v>
      </c>
      <c r="H1136" s="3" t="n">
        <v>0</v>
      </c>
      <c r="I1136" s="3" t="n">
        <v>1</v>
      </c>
      <c r="J1136" s="3" t="inlineStr"/>
      <c r="K1136" s="3" t="inlineStr">
        <is>
          <t>package_size</t>
        </is>
      </c>
      <c r="L1136" s="3" t="inlineStr">
        <is>
          <t>UNKNOWN package_size: Product has no value for 'package_size'</t>
        </is>
      </c>
    </row>
    <row r="1137">
      <c r="A1137" s="3" t="inlineStr">
        <is>
          <t>2.114</t>
        </is>
      </c>
      <c r="B1137" s="3" t="inlineStr">
        <is>
          <t>Īpašiem medicīniskiem nolūkiem paredzēta pārtika no dzimšanas. Zīdaiņiem ar laktozes nepanesamību. Nesatur laktozi. Ar DHA. Pulveris.  Iepakojums pa 4</t>
        </is>
      </c>
      <c r="C1137" s="3" t="n">
        <v>4</v>
      </c>
      <c r="D1137" s="3" t="inlineStr">
        <is>
          <t>Resource Junior powder 400g</t>
        </is>
      </c>
      <c r="E1137" s="7" t="inlineStr">
        <is>
          <t>UNKNOWN</t>
        </is>
      </c>
      <c r="F1137" s="3" t="n">
        <v>0.333</v>
      </c>
      <c r="G1137" s="3" t="n">
        <v>1</v>
      </c>
      <c r="H1137" s="3" t="n">
        <v>0</v>
      </c>
      <c r="I1137" s="3" t="n">
        <v>2</v>
      </c>
      <c r="J1137" s="3" t="inlineStr"/>
      <c r="K1137" s="3" t="inlineStr">
        <is>
          <t>package_size; lactose_free</t>
        </is>
      </c>
      <c r="L1137" s="3" t="inlineStr">
        <is>
          <t>UNKNOWN package_size: Product has no value for 'package_size'; UNKNOWN lactose_free: Cannot determine 'lactose_free' for this product</t>
        </is>
      </c>
    </row>
    <row r="1138">
      <c r="A1138" s="3" t="inlineStr">
        <is>
          <t>2.114</t>
        </is>
      </c>
      <c r="B1138" s="3" t="inlineStr">
        <is>
          <t>Īpašiem medicīniskiem nolūkiem paredzēta pārtika no dzimšanas. Zīdaiņiem ar laktozes nepanesamību. Nesatur laktozi. Ar DHA. Pulveris.  Iepakojums pa 4</t>
        </is>
      </c>
      <c r="C1138" s="3" t="n">
        <v>5</v>
      </c>
      <c r="D1138" s="3" t="inlineStr">
        <is>
          <t>Resource Glutamin 20x5g</t>
        </is>
      </c>
      <c r="E1138" s="7" t="inlineStr">
        <is>
          <t>UNKNOWN</t>
        </is>
      </c>
      <c r="F1138" s="3" t="n">
        <v>0.333</v>
      </c>
      <c r="G1138" s="3" t="n">
        <v>1</v>
      </c>
      <c r="H1138" s="3" t="n">
        <v>0</v>
      </c>
      <c r="I1138" s="3" t="n">
        <v>2</v>
      </c>
      <c r="J1138" s="3" t="inlineStr"/>
      <c r="K1138" s="3" t="inlineStr">
        <is>
          <t>package_size; lactose_free</t>
        </is>
      </c>
      <c r="L1138" s="3" t="inlineStr">
        <is>
          <t>UNKNOWN package_size: Product has no value for 'package_size'; UNKNOWN lactose_free: Cannot determine 'lactose_free' for this product</t>
        </is>
      </c>
    </row>
    <row r="1139">
      <c r="A1139" s="3" t="inlineStr">
        <is>
          <t>2.115</t>
        </is>
      </c>
      <c r="B1139" s="3" t="inlineStr">
        <is>
          <t xml:space="preserve">Īpašiem medicīniskiem nolūkiem paredzēta pārtika.Priekšlaikus dzimušiem zīdaiņiem un zīdaiņiem ar mazu dzimšanas svaru. Ar augstu enerģētisko vērtību </t>
        </is>
      </c>
      <c r="C1139" s="3" t="n">
        <v>1</v>
      </c>
      <c r="D1139" s="3" t="inlineStr">
        <is>
          <t>Resource Junior powder 400g</t>
        </is>
      </c>
      <c r="E1139" s="7" t="inlineStr">
        <is>
          <t>UNKNOWN</t>
        </is>
      </c>
      <c r="F1139" s="3" t="n">
        <v>0.5</v>
      </c>
      <c r="G1139" s="3" t="n">
        <v>1</v>
      </c>
      <c r="H1139" s="3" t="n">
        <v>0</v>
      </c>
      <c r="I1139" s="3" t="n">
        <v>1</v>
      </c>
      <c r="J1139" s="3" t="inlineStr"/>
      <c r="K1139" s="3" t="inlineStr">
        <is>
          <t>package_size</t>
        </is>
      </c>
      <c r="L1139" s="3" t="inlineStr">
        <is>
          <t>UNKNOWN package_size: Product has no value for 'package_size'</t>
        </is>
      </c>
    </row>
    <row r="1140">
      <c r="A1140" s="3" t="inlineStr">
        <is>
          <t>2.115</t>
        </is>
      </c>
      <c r="B1140" s="3" t="inlineStr">
        <is>
          <t xml:space="preserve">Īpašiem medicīniskiem nolūkiem paredzēta pārtika.Priekšlaikus dzimušiem zīdaiņiem un zīdaiņiem ar mazu dzimšanas svaru. Ar augstu enerģētisko vērtību </t>
        </is>
      </c>
      <c r="C1140" s="3" t="n">
        <v>2</v>
      </c>
      <c r="D1140" s="3" t="inlineStr">
        <is>
          <t>Althera HMO powder 400g</t>
        </is>
      </c>
      <c r="E1140" s="7" t="inlineStr">
        <is>
          <t>UNKNOWN</t>
        </is>
      </c>
      <c r="F1140" s="3" t="n">
        <v>0.5</v>
      </c>
      <c r="G1140" s="3" t="n">
        <v>1</v>
      </c>
      <c r="H1140" s="3" t="n">
        <v>0</v>
      </c>
      <c r="I1140" s="3" t="n">
        <v>1</v>
      </c>
      <c r="J1140" s="3" t="inlineStr"/>
      <c r="K1140" s="3" t="inlineStr">
        <is>
          <t>package_size</t>
        </is>
      </c>
      <c r="L1140" s="3" t="inlineStr">
        <is>
          <t>UNKNOWN package_size: Product has no value for 'package_size'</t>
        </is>
      </c>
    </row>
    <row r="1141">
      <c r="A1141" s="3" t="inlineStr">
        <is>
          <t>2.115</t>
        </is>
      </c>
      <c r="B1141" s="3" t="inlineStr">
        <is>
          <t xml:space="preserve">Īpašiem medicīniskiem nolūkiem paredzēta pārtika.Priekšlaikus dzimušiem zīdaiņiem un zīdaiņiem ar mazu dzimšanas svaru. Ar augstu enerģētisko vērtību </t>
        </is>
      </c>
      <c r="C1141" s="3" t="n">
        <v>3</v>
      </c>
      <c r="D1141" s="3" t="inlineStr">
        <is>
          <t>Alfamino HMO powder 400g</t>
        </is>
      </c>
      <c r="E1141" s="7" t="inlineStr">
        <is>
          <t>UNKNOWN</t>
        </is>
      </c>
      <c r="F1141" s="3" t="n">
        <v>0.5</v>
      </c>
      <c r="G1141" s="3" t="n">
        <v>1</v>
      </c>
      <c r="H1141" s="3" t="n">
        <v>0</v>
      </c>
      <c r="I1141" s="3" t="n">
        <v>1</v>
      </c>
      <c r="J1141" s="3" t="inlineStr"/>
      <c r="K1141" s="3" t="inlineStr">
        <is>
          <t>package_size</t>
        </is>
      </c>
      <c r="L1141" s="3" t="inlineStr">
        <is>
          <t>UNKNOWN package_size: Product has no value for 'package_size'</t>
        </is>
      </c>
    </row>
    <row r="1142">
      <c r="A1142" s="3" t="inlineStr">
        <is>
          <t>2.115</t>
        </is>
      </c>
      <c r="B1142" s="3" t="inlineStr">
        <is>
          <t xml:space="preserve">Īpašiem medicīniskiem nolūkiem paredzēta pārtika.Priekšlaikus dzimušiem zīdaiņiem un zīdaiņiem ar mazu dzimšanas svaru. Ar augstu enerģētisko vērtību </t>
        </is>
      </c>
      <c r="C1142" s="3" t="n">
        <v>4</v>
      </c>
      <c r="D1142" s="3" t="inlineStr">
        <is>
          <t>Alfamino Junior HMO powder 400g</t>
        </is>
      </c>
      <c r="E1142" s="7" t="inlineStr">
        <is>
          <t>UNKNOWN</t>
        </is>
      </c>
      <c r="F1142" s="3" t="n">
        <v>0.5</v>
      </c>
      <c r="G1142" s="3" t="n">
        <v>1</v>
      </c>
      <c r="H1142" s="3" t="n">
        <v>0</v>
      </c>
      <c r="I1142" s="3" t="n">
        <v>1</v>
      </c>
      <c r="J1142" s="3" t="inlineStr"/>
      <c r="K1142" s="3" t="inlineStr">
        <is>
          <t>package_size</t>
        </is>
      </c>
      <c r="L1142" s="3" t="inlineStr">
        <is>
          <t>UNKNOWN package_size: Product has no value for 'package_size'</t>
        </is>
      </c>
    </row>
    <row r="1143">
      <c r="A1143" s="3" t="inlineStr">
        <is>
          <t>2.115</t>
        </is>
      </c>
      <c r="B1143" s="3" t="inlineStr">
        <is>
          <t xml:space="preserve">Īpašiem medicīniskiem nolūkiem paredzēta pārtika.Priekšlaikus dzimušiem zīdaiņiem un zīdaiņiem ar mazu dzimšanas svaru. Ar augstu enerģētisko vērtību </t>
        </is>
      </c>
      <c r="C1143" s="3" t="n">
        <v>5</v>
      </c>
      <c r="D1143" s="3" t="inlineStr">
        <is>
          <t>Alfaré HMO powder 400g</t>
        </is>
      </c>
      <c r="E1143" s="7" t="inlineStr">
        <is>
          <t>UNKNOWN</t>
        </is>
      </c>
      <c r="F1143" s="3" t="n">
        <v>0.5</v>
      </c>
      <c r="G1143" s="3" t="n">
        <v>1</v>
      </c>
      <c r="H1143" s="3" t="n">
        <v>0</v>
      </c>
      <c r="I1143" s="3" t="n">
        <v>1</v>
      </c>
      <c r="J1143" s="3" t="inlineStr"/>
      <c r="K1143" s="3" t="inlineStr">
        <is>
          <t>package_size</t>
        </is>
      </c>
      <c r="L1143" s="3" t="inlineStr">
        <is>
          <t>UNKNOWN package_size: Product has no value for 'package_size'</t>
        </is>
      </c>
    </row>
    <row r="1144">
      <c r="A1144" s="3" t="inlineStr">
        <is>
          <t>2.116</t>
        </is>
      </c>
      <c r="B1144" s="3" t="inlineStr">
        <is>
          <t>Īpašiem medicīniskiem nolūkiem  paredzēta pārtika. Priekšlaikus dzimušiem zīdaiņiem. Ar augstu albaltumvielu (hidrolizētas sūkalas un kazeīns) un augs</t>
        </is>
      </c>
      <c r="C1144" s="3" t="n">
        <v>1</v>
      </c>
      <c r="D1144" s="3" t="inlineStr">
        <is>
          <t>Resource Junior powder 400g</t>
        </is>
      </c>
      <c r="E1144" s="7" t="inlineStr">
        <is>
          <t>UNKNOWN</t>
        </is>
      </c>
      <c r="F1144" s="3" t="n">
        <v>0.5</v>
      </c>
      <c r="G1144" s="3" t="n">
        <v>1</v>
      </c>
      <c r="H1144" s="3" t="n">
        <v>0</v>
      </c>
      <c r="I1144" s="3" t="n">
        <v>1</v>
      </c>
      <c r="J1144" s="3" t="inlineStr"/>
      <c r="K1144" s="3" t="inlineStr">
        <is>
          <t>package_size</t>
        </is>
      </c>
      <c r="L1144" s="3" t="inlineStr">
        <is>
          <t>UNKNOWN package_size: Product has no value for 'package_size'</t>
        </is>
      </c>
    </row>
    <row r="1145">
      <c r="A1145" s="3" t="inlineStr">
        <is>
          <t>2.116</t>
        </is>
      </c>
      <c r="B1145" s="3" t="inlineStr">
        <is>
          <t>Īpašiem medicīniskiem nolūkiem  paredzēta pārtika. Priekšlaikus dzimušiem zīdaiņiem. Ar augstu albaltumvielu (hidrolizētas sūkalas un kazeīns) un augs</t>
        </is>
      </c>
      <c r="C1145" s="3" t="n">
        <v>2</v>
      </c>
      <c r="D1145" s="3" t="inlineStr">
        <is>
          <t>Althera HMO powder 400g</t>
        </is>
      </c>
      <c r="E1145" s="7" t="inlineStr">
        <is>
          <t>UNKNOWN</t>
        </is>
      </c>
      <c r="F1145" s="3" t="n">
        <v>0.5</v>
      </c>
      <c r="G1145" s="3" t="n">
        <v>1</v>
      </c>
      <c r="H1145" s="3" t="n">
        <v>0</v>
      </c>
      <c r="I1145" s="3" t="n">
        <v>1</v>
      </c>
      <c r="J1145" s="3" t="inlineStr"/>
      <c r="K1145" s="3" t="inlineStr">
        <is>
          <t>package_size</t>
        </is>
      </c>
      <c r="L1145" s="3" t="inlineStr">
        <is>
          <t>UNKNOWN package_size: Product has no value for 'package_size'</t>
        </is>
      </c>
    </row>
    <row r="1146">
      <c r="A1146" s="3" t="inlineStr">
        <is>
          <t>2.116</t>
        </is>
      </c>
      <c r="B1146" s="3" t="inlineStr">
        <is>
          <t>Īpašiem medicīniskiem nolūkiem  paredzēta pārtika. Priekšlaikus dzimušiem zīdaiņiem. Ar augstu albaltumvielu (hidrolizētas sūkalas un kazeīns) un augs</t>
        </is>
      </c>
      <c r="C1146" s="3" t="n">
        <v>3</v>
      </c>
      <c r="D1146" s="3" t="inlineStr">
        <is>
          <t>Alfamino HMO powder 400g</t>
        </is>
      </c>
      <c r="E1146" s="7" t="inlineStr">
        <is>
          <t>UNKNOWN</t>
        </is>
      </c>
      <c r="F1146" s="3" t="n">
        <v>0.5</v>
      </c>
      <c r="G1146" s="3" t="n">
        <v>1</v>
      </c>
      <c r="H1146" s="3" t="n">
        <v>0</v>
      </c>
      <c r="I1146" s="3" t="n">
        <v>1</v>
      </c>
      <c r="J1146" s="3" t="inlineStr"/>
      <c r="K1146" s="3" t="inlineStr">
        <is>
          <t>package_size</t>
        </is>
      </c>
      <c r="L1146" s="3" t="inlineStr">
        <is>
          <t>UNKNOWN package_size: Product has no value for 'package_size'</t>
        </is>
      </c>
    </row>
    <row r="1147">
      <c r="A1147" s="3" t="inlineStr">
        <is>
          <t>2.116</t>
        </is>
      </c>
      <c r="B1147" s="3" t="inlineStr">
        <is>
          <t>Īpašiem medicīniskiem nolūkiem  paredzēta pārtika. Priekšlaikus dzimušiem zīdaiņiem. Ar augstu albaltumvielu (hidrolizētas sūkalas un kazeīns) un augs</t>
        </is>
      </c>
      <c r="C1147" s="3" t="n">
        <v>4</v>
      </c>
      <c r="D1147" s="3" t="inlineStr">
        <is>
          <t>Alfamino Junior HMO powder 400g</t>
        </is>
      </c>
      <c r="E1147" s="7" t="inlineStr">
        <is>
          <t>UNKNOWN</t>
        </is>
      </c>
      <c r="F1147" s="3" t="n">
        <v>0.5</v>
      </c>
      <c r="G1147" s="3" t="n">
        <v>1</v>
      </c>
      <c r="H1147" s="3" t="n">
        <v>0</v>
      </c>
      <c r="I1147" s="3" t="n">
        <v>1</v>
      </c>
      <c r="J1147" s="3" t="inlineStr"/>
      <c r="K1147" s="3" t="inlineStr">
        <is>
          <t>package_size</t>
        </is>
      </c>
      <c r="L1147" s="3" t="inlineStr">
        <is>
          <t>UNKNOWN package_size: Product has no value for 'package_size'</t>
        </is>
      </c>
    </row>
    <row r="1148">
      <c r="A1148" s="3" t="inlineStr">
        <is>
          <t>2.116</t>
        </is>
      </c>
      <c r="B1148" s="3" t="inlineStr">
        <is>
          <t>Īpašiem medicīniskiem nolūkiem  paredzēta pārtika. Priekšlaikus dzimušiem zīdaiņiem. Ar augstu albaltumvielu (hidrolizētas sūkalas un kazeīns) un augs</t>
        </is>
      </c>
      <c r="C1148" s="3" t="n">
        <v>5</v>
      </c>
      <c r="D1148" s="3" t="inlineStr">
        <is>
          <t>Alfaré HMO powder 400g</t>
        </is>
      </c>
      <c r="E1148" s="7" t="inlineStr">
        <is>
          <t>UNKNOWN</t>
        </is>
      </c>
      <c r="F1148" s="3" t="n">
        <v>0.5</v>
      </c>
      <c r="G1148" s="3" t="n">
        <v>1</v>
      </c>
      <c r="H1148" s="3" t="n">
        <v>0</v>
      </c>
      <c r="I1148" s="3" t="n">
        <v>1</v>
      </c>
      <c r="J1148" s="3" t="inlineStr"/>
      <c r="K1148" s="3" t="inlineStr">
        <is>
          <t>package_size</t>
        </is>
      </c>
      <c r="L1148" s="3" t="inlineStr">
        <is>
          <t>UNKNOWN package_size: Product has no value for 'package_size'</t>
        </is>
      </c>
    </row>
    <row r="1149">
      <c r="A1149" s="3" t="inlineStr">
        <is>
          <t>2.117</t>
        </is>
      </c>
      <c r="B1149" s="3" t="inlineStr">
        <is>
          <t>Īpašiem medicīniskiem nolūkiem paredzēta pārtika. Uztura režīms  priekšlaicīgi dzimušiem zīdaiņiem un zīdaiņiem  ar mazu svaru. Satur ekstensīvi hidro</t>
        </is>
      </c>
      <c r="C1149" s="3" t="n">
        <v>1</v>
      </c>
      <c r="D1149" s="3" t="inlineStr">
        <is>
          <t>Resource Junior powder 400g</t>
        </is>
      </c>
      <c r="E1149" s="7" t="inlineStr">
        <is>
          <t>UNKNOWN</t>
        </is>
      </c>
      <c r="F1149" s="3" t="n">
        <v>0.5</v>
      </c>
      <c r="G1149" s="3" t="n">
        <v>1</v>
      </c>
      <c r="H1149" s="3" t="n">
        <v>0</v>
      </c>
      <c r="I1149" s="3" t="n">
        <v>1</v>
      </c>
      <c r="J1149" s="3" t="inlineStr"/>
      <c r="K1149" s="3" t="inlineStr">
        <is>
          <t>package_size</t>
        </is>
      </c>
      <c r="L1149" s="3" t="inlineStr">
        <is>
          <t>UNKNOWN package_size: Product has no value for 'package_size'</t>
        </is>
      </c>
    </row>
    <row r="1150">
      <c r="A1150" s="3" t="inlineStr">
        <is>
          <t>2.117</t>
        </is>
      </c>
      <c r="B1150" s="3" t="inlineStr">
        <is>
          <t>Īpašiem medicīniskiem nolūkiem paredzēta pārtika. Uztura režīms  priekšlaicīgi dzimušiem zīdaiņiem un zīdaiņiem  ar mazu svaru. Satur ekstensīvi hidro</t>
        </is>
      </c>
      <c r="C1150" s="3" t="n">
        <v>2</v>
      </c>
      <c r="D1150" s="3" t="inlineStr">
        <is>
          <t>Althera HMO powder 400g</t>
        </is>
      </c>
      <c r="E1150" s="7" t="inlineStr">
        <is>
          <t>UNKNOWN</t>
        </is>
      </c>
      <c r="F1150" s="3" t="n">
        <v>0.5</v>
      </c>
      <c r="G1150" s="3" t="n">
        <v>1</v>
      </c>
      <c r="H1150" s="3" t="n">
        <v>0</v>
      </c>
      <c r="I1150" s="3" t="n">
        <v>1</v>
      </c>
      <c r="J1150" s="3" t="inlineStr"/>
      <c r="K1150" s="3" t="inlineStr">
        <is>
          <t>package_size</t>
        </is>
      </c>
      <c r="L1150" s="3" t="inlineStr">
        <is>
          <t>UNKNOWN package_size: Product has no value for 'package_size'</t>
        </is>
      </c>
    </row>
    <row r="1151">
      <c r="A1151" s="3" t="inlineStr">
        <is>
          <t>2.117</t>
        </is>
      </c>
      <c r="B1151" s="3" t="inlineStr">
        <is>
          <t>Īpašiem medicīniskiem nolūkiem paredzēta pārtika. Uztura režīms  priekšlaicīgi dzimušiem zīdaiņiem un zīdaiņiem  ar mazu svaru. Satur ekstensīvi hidro</t>
        </is>
      </c>
      <c r="C1151" s="3" t="n">
        <v>3</v>
      </c>
      <c r="D1151" s="3" t="inlineStr">
        <is>
          <t>Alfamino HMO powder 400g</t>
        </is>
      </c>
      <c r="E1151" s="7" t="inlineStr">
        <is>
          <t>UNKNOWN</t>
        </is>
      </c>
      <c r="F1151" s="3" t="n">
        <v>0.5</v>
      </c>
      <c r="G1151" s="3" t="n">
        <v>1</v>
      </c>
      <c r="H1151" s="3" t="n">
        <v>0</v>
      </c>
      <c r="I1151" s="3" t="n">
        <v>1</v>
      </c>
      <c r="J1151" s="3" t="inlineStr"/>
      <c r="K1151" s="3" t="inlineStr">
        <is>
          <t>package_size</t>
        </is>
      </c>
      <c r="L1151" s="3" t="inlineStr">
        <is>
          <t>UNKNOWN package_size: Product has no value for 'package_size'</t>
        </is>
      </c>
    </row>
    <row r="1152">
      <c r="A1152" s="3" t="inlineStr">
        <is>
          <t>2.117</t>
        </is>
      </c>
      <c r="B1152" s="3" t="inlineStr">
        <is>
          <t>Īpašiem medicīniskiem nolūkiem paredzēta pārtika. Uztura režīms  priekšlaicīgi dzimušiem zīdaiņiem un zīdaiņiem  ar mazu svaru. Satur ekstensīvi hidro</t>
        </is>
      </c>
      <c r="C1152" s="3" t="n">
        <v>4</v>
      </c>
      <c r="D1152" s="3" t="inlineStr">
        <is>
          <t>Alfamino Junior HMO powder 400g</t>
        </is>
      </c>
      <c r="E1152" s="7" t="inlineStr">
        <is>
          <t>UNKNOWN</t>
        </is>
      </c>
      <c r="F1152" s="3" t="n">
        <v>0.5</v>
      </c>
      <c r="G1152" s="3" t="n">
        <v>1</v>
      </c>
      <c r="H1152" s="3" t="n">
        <v>0</v>
      </c>
      <c r="I1152" s="3" t="n">
        <v>1</v>
      </c>
      <c r="J1152" s="3" t="inlineStr"/>
      <c r="K1152" s="3" t="inlineStr">
        <is>
          <t>package_size</t>
        </is>
      </c>
      <c r="L1152" s="3" t="inlineStr">
        <is>
          <t>UNKNOWN package_size: Product has no value for 'package_size'</t>
        </is>
      </c>
    </row>
    <row r="1153">
      <c r="A1153" s="3" t="inlineStr">
        <is>
          <t>2.117</t>
        </is>
      </c>
      <c r="B1153" s="3" t="inlineStr">
        <is>
          <t>Īpašiem medicīniskiem nolūkiem paredzēta pārtika. Uztura režīms  priekšlaicīgi dzimušiem zīdaiņiem un zīdaiņiem  ar mazu svaru. Satur ekstensīvi hidro</t>
        </is>
      </c>
      <c r="C1153" s="3" t="n">
        <v>5</v>
      </c>
      <c r="D1153" s="3" t="inlineStr">
        <is>
          <t>Alfaré HMO powder 400g</t>
        </is>
      </c>
      <c r="E1153" s="7" t="inlineStr">
        <is>
          <t>UNKNOWN</t>
        </is>
      </c>
      <c r="F1153" s="3" t="n">
        <v>0.5</v>
      </c>
      <c r="G1153" s="3" t="n">
        <v>1</v>
      </c>
      <c r="H1153" s="3" t="n">
        <v>0</v>
      </c>
      <c r="I1153" s="3" t="n">
        <v>1</v>
      </c>
      <c r="J1153" s="3" t="inlineStr"/>
      <c r="K1153" s="3" t="inlineStr">
        <is>
          <t>package_size</t>
        </is>
      </c>
      <c r="L1153" s="3" t="inlineStr">
        <is>
          <t>UNKNOWN package_size: Product has no value for 'package_size'</t>
        </is>
      </c>
    </row>
    <row r="1154">
      <c r="A1154" s="3" t="inlineStr">
        <is>
          <t>2.118</t>
        </is>
      </c>
      <c r="B1154" s="3" t="inlineStr">
        <is>
          <t xml:space="preserve">Īpašiem medicīniskiem nolūkiem paredzēta pārtika. Olbaltumvielu  piedeva priekšlaicīgi dzimušiem zīdaiņiem ar ļoti mazu svaru. Sūkalu hidrolizāts (no </t>
        </is>
      </c>
      <c r="C1154" s="3" t="n">
        <v>1</v>
      </c>
      <c r="D1154" s="3" t="inlineStr">
        <is>
          <t>Resource Junior powder 400g</t>
        </is>
      </c>
      <c r="E1154" s="7" t="inlineStr">
        <is>
          <t>UNKNOWN</t>
        </is>
      </c>
      <c r="F1154" s="3" t="n">
        <v>0.5</v>
      </c>
      <c r="G1154" s="3" t="n">
        <v>1</v>
      </c>
      <c r="H1154" s="3" t="n">
        <v>0</v>
      </c>
      <c r="I1154" s="3" t="n">
        <v>1</v>
      </c>
      <c r="J1154" s="3" t="inlineStr"/>
      <c r="K1154" s="3" t="inlineStr">
        <is>
          <t>package_size</t>
        </is>
      </c>
      <c r="L1154" s="3" t="inlineStr">
        <is>
          <t>UNKNOWN package_size: Product has no value for 'package_size'</t>
        </is>
      </c>
    </row>
    <row r="1155">
      <c r="A1155" s="3" t="inlineStr">
        <is>
          <t>2.118</t>
        </is>
      </c>
      <c r="B1155" s="3" t="inlineStr">
        <is>
          <t xml:space="preserve">Īpašiem medicīniskiem nolūkiem paredzēta pārtika. Olbaltumvielu  piedeva priekšlaicīgi dzimušiem zīdaiņiem ar ļoti mazu svaru. Sūkalu hidrolizāts (no </t>
        </is>
      </c>
      <c r="C1155" s="3" t="n">
        <v>2</v>
      </c>
      <c r="D1155" s="3" t="inlineStr">
        <is>
          <t>Althera HMO powder 400g</t>
        </is>
      </c>
      <c r="E1155" s="7" t="inlineStr">
        <is>
          <t>UNKNOWN</t>
        </is>
      </c>
      <c r="F1155" s="3" t="n">
        <v>0.5</v>
      </c>
      <c r="G1155" s="3" t="n">
        <v>1</v>
      </c>
      <c r="H1155" s="3" t="n">
        <v>0</v>
      </c>
      <c r="I1155" s="3" t="n">
        <v>1</v>
      </c>
      <c r="J1155" s="3" t="inlineStr"/>
      <c r="K1155" s="3" t="inlineStr">
        <is>
          <t>package_size</t>
        </is>
      </c>
      <c r="L1155" s="3" t="inlineStr">
        <is>
          <t>UNKNOWN package_size: Product has no value for 'package_size'</t>
        </is>
      </c>
    </row>
    <row r="1156">
      <c r="A1156" s="3" t="inlineStr">
        <is>
          <t>2.118</t>
        </is>
      </c>
      <c r="B1156" s="3" t="inlineStr">
        <is>
          <t xml:space="preserve">Īpašiem medicīniskiem nolūkiem paredzēta pārtika. Olbaltumvielu  piedeva priekšlaicīgi dzimušiem zīdaiņiem ar ļoti mazu svaru. Sūkalu hidrolizāts (no </t>
        </is>
      </c>
      <c r="C1156" s="3" t="n">
        <v>3</v>
      </c>
      <c r="D1156" s="3" t="inlineStr">
        <is>
          <t>Alfamino HMO powder 400g</t>
        </is>
      </c>
      <c r="E1156" s="7" t="inlineStr">
        <is>
          <t>UNKNOWN</t>
        </is>
      </c>
      <c r="F1156" s="3" t="n">
        <v>0.5</v>
      </c>
      <c r="G1156" s="3" t="n">
        <v>1</v>
      </c>
      <c r="H1156" s="3" t="n">
        <v>0</v>
      </c>
      <c r="I1156" s="3" t="n">
        <v>1</v>
      </c>
      <c r="J1156" s="3" t="inlineStr"/>
      <c r="K1156" s="3" t="inlineStr">
        <is>
          <t>package_size</t>
        </is>
      </c>
      <c r="L1156" s="3" t="inlineStr">
        <is>
          <t>UNKNOWN package_size: Product has no value for 'package_size'</t>
        </is>
      </c>
    </row>
    <row r="1157">
      <c r="A1157" s="3" t="inlineStr">
        <is>
          <t>2.118</t>
        </is>
      </c>
      <c r="B1157" s="3" t="inlineStr">
        <is>
          <t xml:space="preserve">Īpašiem medicīniskiem nolūkiem paredzēta pārtika. Olbaltumvielu  piedeva priekšlaicīgi dzimušiem zīdaiņiem ar ļoti mazu svaru. Sūkalu hidrolizāts (no </t>
        </is>
      </c>
      <c r="C1157" s="3" t="n">
        <v>4</v>
      </c>
      <c r="D1157" s="3" t="inlineStr">
        <is>
          <t>Alfamino Junior HMO powder 400g</t>
        </is>
      </c>
      <c r="E1157" s="7" t="inlineStr">
        <is>
          <t>UNKNOWN</t>
        </is>
      </c>
      <c r="F1157" s="3" t="n">
        <v>0.5</v>
      </c>
      <c r="G1157" s="3" t="n">
        <v>1</v>
      </c>
      <c r="H1157" s="3" t="n">
        <v>0</v>
      </c>
      <c r="I1157" s="3" t="n">
        <v>1</v>
      </c>
      <c r="J1157" s="3" t="inlineStr"/>
      <c r="K1157" s="3" t="inlineStr">
        <is>
          <t>package_size</t>
        </is>
      </c>
      <c r="L1157" s="3" t="inlineStr">
        <is>
          <t>UNKNOWN package_size: Product has no value for 'package_size'</t>
        </is>
      </c>
    </row>
    <row r="1158">
      <c r="A1158" s="3" t="inlineStr">
        <is>
          <t>2.118</t>
        </is>
      </c>
      <c r="B1158" s="3" t="inlineStr">
        <is>
          <t xml:space="preserve">Īpašiem medicīniskiem nolūkiem paredzēta pārtika. Olbaltumvielu  piedeva priekšlaicīgi dzimušiem zīdaiņiem ar ļoti mazu svaru. Sūkalu hidrolizāts (no </t>
        </is>
      </c>
      <c r="C1158" s="3" t="n">
        <v>5</v>
      </c>
      <c r="D1158" s="3" t="inlineStr">
        <is>
          <t>Alfaré HMO powder 400g</t>
        </is>
      </c>
      <c r="E1158" s="7" t="inlineStr">
        <is>
          <t>UNKNOWN</t>
        </is>
      </c>
      <c r="F1158" s="3" t="n">
        <v>0.5</v>
      </c>
      <c r="G1158" s="3" t="n">
        <v>1</v>
      </c>
      <c r="H1158" s="3" t="n">
        <v>0</v>
      </c>
      <c r="I1158" s="3" t="n">
        <v>1</v>
      </c>
      <c r="J1158" s="3" t="inlineStr"/>
      <c r="K1158" s="3" t="inlineStr">
        <is>
          <t>package_size</t>
        </is>
      </c>
      <c r="L1158" s="3" t="inlineStr">
        <is>
          <t>UNKNOWN package_size: Product has no value for 'package_size'</t>
        </is>
      </c>
    </row>
    <row r="1159">
      <c r="A1159" s="3" t="inlineStr">
        <is>
          <t>2.119</t>
        </is>
      </c>
      <c r="B1159" s="3" t="inlineStr">
        <is>
          <t>Īpašiem medicīniskiem nolūkiem paredzēta pārtika. Uzturvērtības ziņā pilnvērtīgs produkts. Uztura režīms bērniem sākot no dzimšanas govs piena alerģij</t>
        </is>
      </c>
      <c r="C1159" s="3" t="n">
        <v>1</v>
      </c>
      <c r="D1159" s="3" t="inlineStr">
        <is>
          <t>Resource Junior powder 400g</t>
        </is>
      </c>
      <c r="E1159" s="5" t="inlineStr">
        <is>
          <t>NON_COMPLIANT</t>
        </is>
      </c>
      <c r="F1159" s="3" t="n">
        <v>0.444</v>
      </c>
      <c r="G1159" s="3" t="n">
        <v>4</v>
      </c>
      <c r="H1159" s="3" t="n">
        <v>2</v>
      </c>
      <c r="I1159" s="3" t="n">
        <v>3</v>
      </c>
      <c r="J1159" s="3" t="inlineStr">
        <is>
          <t>protein: 13.9 g/100g vs = 11.0 g/100g; route: oral vs enteral</t>
        </is>
      </c>
      <c r="K1159" s="3" t="inlineStr">
        <is>
          <t>osmolarity; soy_free; hypoallergenic</t>
        </is>
      </c>
      <c r="L1159" s="3" t="inlineStr">
        <is>
          <t>UNKNOWN osmolarity: Incompatible units for 'osmolarity': product is mOsm/l, requirement is mOsm/kg; FAIL protein: 13.9 does not satisfy = 11.0; UNKNOWN soy_free: Cannot determine 'soy_free' for this product; UNKNOWN hypoallergenic: Cannot determine 'hypoallergenic' for this product; FAIL route: 'oral' != 'enteral'</t>
        </is>
      </c>
    </row>
    <row r="1160">
      <c r="A1160" s="3" t="inlineStr">
        <is>
          <t>2.119</t>
        </is>
      </c>
      <c r="B1160" s="3" t="inlineStr">
        <is>
          <t>Īpašiem medicīniskiem nolūkiem paredzēta pārtika. Uzturvērtības ziņā pilnvērtīgs produkts. Uztura režīms bērniem sākot no dzimšanas govs piena alerģij</t>
        </is>
      </c>
      <c r="C1160" s="3" t="n">
        <v>2</v>
      </c>
      <c r="D1160" s="3" t="inlineStr">
        <is>
          <t>Modulen IBD powder 400g</t>
        </is>
      </c>
      <c r="E1160" s="5" t="inlineStr">
        <is>
          <t>NON_COMPLIANT</t>
        </is>
      </c>
      <c r="F1160" s="3" t="n">
        <v>0.444</v>
      </c>
      <c r="G1160" s="3" t="n">
        <v>4</v>
      </c>
      <c r="H1160" s="3" t="n">
        <v>2</v>
      </c>
      <c r="I1160" s="3" t="n">
        <v>3</v>
      </c>
      <c r="J1160" s="3" t="inlineStr">
        <is>
          <t>protein: 17.5 g/100g vs = 11.0 g/100g; route: oral vs enteral</t>
        </is>
      </c>
      <c r="K1160" s="3" t="inlineStr">
        <is>
          <t>osmolarity; soy_free; hypoallergenic</t>
        </is>
      </c>
      <c r="L1160" s="3" t="inlineStr">
        <is>
          <t>UNKNOWN osmolarity: Incompatible units for 'osmolarity': product is mOsm/l, requirement is mOsm/kg; FAIL protein: 17.5 does not satisfy = 11.0; UNKNOWN soy_free: Cannot determine 'soy_free' for this product; UNKNOWN hypoallergenic: Cannot determine 'hypoallergenic' for this product; FAIL route: 'oral' != 'enteral'</t>
        </is>
      </c>
    </row>
    <row r="1161">
      <c r="A1161" s="3" t="inlineStr">
        <is>
          <t>2.119</t>
        </is>
      </c>
      <c r="B1161" s="3" t="inlineStr">
        <is>
          <t>Īpašiem medicīniskiem nolūkiem paredzēta pārtika. Uzturvērtības ziņā pilnvērtīgs produkts. Uztura režīms bērniem sākot no dzimšanas govs piena alerģij</t>
        </is>
      </c>
      <c r="C1161" s="3" t="n">
        <v>3</v>
      </c>
      <c r="D1161" s="3" t="inlineStr">
        <is>
          <t>Isosource Standard 500 ml</t>
        </is>
      </c>
      <c r="E1161" s="5" t="inlineStr">
        <is>
          <t>NON_COMPLIANT</t>
        </is>
      </c>
      <c r="F1161" s="3" t="n">
        <v>0.222</v>
      </c>
      <c r="G1161" s="3" t="n">
        <v>2</v>
      </c>
      <c r="H1161" s="3" t="n">
        <v>1</v>
      </c>
      <c r="I1161" s="3" t="n">
        <v>6</v>
      </c>
      <c r="J1161" s="3" t="inlineStr">
        <is>
          <t>formulation: liquid vs powder</t>
        </is>
      </c>
      <c r="K1161" s="3" t="inlineStr">
        <is>
          <t>energy; osmolarity; protein; carbohydrates; soy_free; hypoallergenic</t>
        </is>
      </c>
      <c r="L1161" s="3" t="inlineStr">
        <is>
          <t>UNKNOWN energy: Incompatible units for 'energy': product is kcal/100ml, requirement is kcal/100g; UNKNOWN osmolarity: Incompatible units for 'osmolarity': product is mOsm/l, requirement is mOsm/kg; UNKNOWN protein: Incompatible units for 'protein': product is g/100ml, requirement is g/100g; UNKNOWN carbohydrates: Incompatible units for 'carbohydrates': product is g/100ml, requirement is g/100g; UNKNOWN soy_free: Cannot determine 'soy_free' for this product; UNKNOWN hypoallergenic: Cannot determine 'hypoallergenic' for this product; FAIL formulation: 'liquid' != 'powder'</t>
        </is>
      </c>
    </row>
    <row r="1162">
      <c r="A1162" s="3" t="inlineStr">
        <is>
          <t>2.119</t>
        </is>
      </c>
      <c r="B1162" s="3" t="inlineStr">
        <is>
          <t>Īpašiem medicīniskiem nolūkiem paredzēta pārtika. Uzturvērtības ziņā pilnvērtīgs produkts. Uztura režīms bērniem sākot no dzimšanas govs piena alerģij</t>
        </is>
      </c>
      <c r="C1162" s="3" t="n">
        <v>4</v>
      </c>
      <c r="D1162" s="3" t="inlineStr">
        <is>
          <t>Isosource Standard 1000 ml</t>
        </is>
      </c>
      <c r="E1162" s="5" t="inlineStr">
        <is>
          <t>NON_COMPLIANT</t>
        </is>
      </c>
      <c r="F1162" s="3" t="n">
        <v>0.222</v>
      </c>
      <c r="G1162" s="3" t="n">
        <v>2</v>
      </c>
      <c r="H1162" s="3" t="n">
        <v>1</v>
      </c>
      <c r="I1162" s="3" t="n">
        <v>6</v>
      </c>
      <c r="J1162" s="3" t="inlineStr">
        <is>
          <t>formulation: liquid vs powder</t>
        </is>
      </c>
      <c r="K1162" s="3" t="inlineStr">
        <is>
          <t>energy; osmolarity; protein; carbohydrates; soy_free; hypoallergenic</t>
        </is>
      </c>
      <c r="L1162" s="3" t="inlineStr">
        <is>
          <t>UNKNOWN energy: Incompatible units for 'energy': product is kcal/100ml, requirement is kcal/100g; UNKNOWN osmolarity: Incompatible units for 'osmolarity': product is mOsm/l, requirement is mOsm/kg; UNKNOWN protein: Incompatible units for 'protein': product is g/100ml, requirement is g/100g; UNKNOWN carbohydrates: Incompatible units for 'carbohydrates': product is g/100ml, requirement is g/100g; UNKNOWN soy_free: Cannot determine 'soy_free' for this product; UNKNOWN hypoallergenic: Cannot determine 'hypoallergenic' for this product; FAIL formulation: 'liquid' != 'powder'</t>
        </is>
      </c>
    </row>
    <row r="1163">
      <c r="A1163" s="3" t="inlineStr">
        <is>
          <t>2.119</t>
        </is>
      </c>
      <c r="B1163" s="3" t="inlineStr">
        <is>
          <t>Īpašiem medicīniskiem nolūkiem paredzēta pārtika. Uzturvērtības ziņā pilnvērtīgs produkts. Uztura režīms bērniem sākot no dzimšanas govs piena alerģij</t>
        </is>
      </c>
      <c r="C1163" s="3" t="n">
        <v>5</v>
      </c>
      <c r="D1163" s="3" t="inlineStr">
        <is>
          <t>Isosource Standard Fibre 500 ml</t>
        </is>
      </c>
      <c r="E1163" s="5" t="inlineStr">
        <is>
          <t>NON_COMPLIANT</t>
        </is>
      </c>
      <c r="F1163" s="3" t="n">
        <v>0.222</v>
      </c>
      <c r="G1163" s="3" t="n">
        <v>2</v>
      </c>
      <c r="H1163" s="3" t="n">
        <v>1</v>
      </c>
      <c r="I1163" s="3" t="n">
        <v>6</v>
      </c>
      <c r="J1163" s="3" t="inlineStr">
        <is>
          <t>formulation: liquid vs powder</t>
        </is>
      </c>
      <c r="K1163" s="3" t="inlineStr">
        <is>
          <t>energy; osmolarity; protein; carbohydrates; soy_free; hypoallergenic</t>
        </is>
      </c>
      <c r="L1163" s="3" t="inlineStr">
        <is>
          <t>UNKNOWN energy: Incompatible units for 'energy': product is kcal/100ml, requirement is kcal/100g; UNKNOWN osmolarity: Incompatible units for 'osmolarity': product is mOsm/l, requirement is mOsm/kg; UNKNOWN protein: Incompatible units for 'protein': product is g/100ml, requirement is g/100g; UNKNOWN carbohydrates: Incompatible units for 'carbohydrates': product is g/100ml, requirement is g/100g; UNKNOWN soy_free: Cannot determine 'soy_free' for this product; UNKNOWN hypoallergenic: Cannot determine 'hypoallergenic' for this product; FAIL formulation: 'liquid' != 'powder'</t>
        </is>
      </c>
    </row>
    <row r="1164">
      <c r="A1164" s="3" t="inlineStr">
        <is>
          <t>2.120</t>
        </is>
      </c>
      <c r="B1164" s="3" t="inlineStr">
        <is>
          <t>Īpašiem medicīniskiem nolūkiem paredzēta pārtika. Uzturvērtības ziņā pilnvērtīgs produkts. Uztura režīms  alerģiju, nepanesību un kuņģa-zarnu trakta d</t>
        </is>
      </c>
      <c r="C1164" s="3" t="n">
        <v>1</v>
      </c>
      <c r="D1164" s="3" t="inlineStr">
        <is>
          <t>Resource Junior powder 400g</t>
        </is>
      </c>
      <c r="E1164" s="5" t="inlineStr">
        <is>
          <t>NON_COMPLIANT</t>
        </is>
      </c>
      <c r="F1164" s="3" t="n">
        <v>0.444</v>
      </c>
      <c r="G1164" s="3" t="n">
        <v>4</v>
      </c>
      <c r="H1164" s="3" t="n">
        <v>2</v>
      </c>
      <c r="I1164" s="3" t="n">
        <v>3</v>
      </c>
      <c r="J1164" s="3" t="inlineStr">
        <is>
          <t>carbohydrates: 60.7 g/100g vs = 55.0 g/100g; route: oral vs enteral</t>
        </is>
      </c>
      <c r="K1164" s="3" t="inlineStr">
        <is>
          <t>osmolarity; lactose; hypoallergenic</t>
        </is>
      </c>
      <c r="L1164" s="3" t="inlineStr">
        <is>
          <t>UNKNOWN osmolarity: Incompatible units for 'osmolarity': product is mOsm/l, requirement is mOsm/kg; FAIL carbohydrates: 60.7 does not satisfy = 55.0; UNKNOWN lactose: Product has no value for 'lactose'; UNKNOWN hypoallergenic: Cannot determine 'hypoallergenic' for this product; FAIL route: 'oral' != 'enteral'</t>
        </is>
      </c>
    </row>
    <row r="1165">
      <c r="A1165" s="3" t="inlineStr">
        <is>
          <t>2.120</t>
        </is>
      </c>
      <c r="B1165" s="3" t="inlineStr">
        <is>
          <t>Īpašiem medicīniskiem nolūkiem paredzēta pārtika. Uzturvērtības ziņā pilnvērtīgs produkts. Uztura režīms  alerģiju, nepanesību un kuņģa-zarnu trakta d</t>
        </is>
      </c>
      <c r="C1165" s="3" t="n">
        <v>2</v>
      </c>
      <c r="D1165" s="3" t="inlineStr">
        <is>
          <t>Modulen IBD powder 400g</t>
        </is>
      </c>
      <c r="E1165" s="5" t="inlineStr">
        <is>
          <t>NON_COMPLIANT</t>
        </is>
      </c>
      <c r="F1165" s="3" t="n">
        <v>0.444</v>
      </c>
      <c r="G1165" s="3" t="n">
        <v>4</v>
      </c>
      <c r="H1165" s="3" t="n">
        <v>2</v>
      </c>
      <c r="I1165" s="3" t="n">
        <v>3</v>
      </c>
      <c r="J1165" s="3" t="inlineStr">
        <is>
          <t>protein: 17.5 g/100g vs = 14.0 g/100g; route: oral vs enteral</t>
        </is>
      </c>
      <c r="K1165" s="3" t="inlineStr">
        <is>
          <t>osmolarity; lactose; hypoallergenic</t>
        </is>
      </c>
      <c r="L1165" s="3" t="inlineStr">
        <is>
          <t>UNKNOWN osmolarity: Incompatible units for 'osmolarity': product is mOsm/l, requirement is mOsm/kg; FAIL protein: 17.5 does not satisfy = 14.0; UNKNOWN lactose: Incompatible units for 'lactose': product is g/100g, requirement is g/100ml; UNKNOWN hypoallergenic: Cannot determine 'hypoallergenic' for this product; FAIL route: 'oral' != 'enteral'</t>
        </is>
      </c>
    </row>
    <row r="1166">
      <c r="A1166" s="3" t="inlineStr">
        <is>
          <t>2.120</t>
        </is>
      </c>
      <c r="B1166" s="3" t="inlineStr">
        <is>
          <t>Īpašiem medicīniskiem nolūkiem paredzēta pārtika. Uzturvērtības ziņā pilnvērtīgs produkts. Uztura režīms  alerģiju, nepanesību un kuņģa-zarnu trakta d</t>
        </is>
      </c>
      <c r="C1166" s="3" t="n">
        <v>3</v>
      </c>
      <c r="D1166" s="3" t="inlineStr">
        <is>
          <t>Isosource Standard 500 ml</t>
        </is>
      </c>
      <c r="E1166" s="5" t="inlineStr">
        <is>
          <t>NON_COMPLIANT</t>
        </is>
      </c>
      <c r="F1166" s="3" t="n">
        <v>0.333</v>
      </c>
      <c r="G1166" s="3" t="n">
        <v>3</v>
      </c>
      <c r="H1166" s="3" t="n">
        <v>1</v>
      </c>
      <c r="I1166" s="3" t="n">
        <v>5</v>
      </c>
      <c r="J1166" s="3" t="inlineStr">
        <is>
          <t>formulation: liquid vs powder</t>
        </is>
      </c>
      <c r="K1166" s="3" t="inlineStr">
        <is>
          <t>energy; osmolarity; protein; carbohydrates; hypoallergenic</t>
        </is>
      </c>
      <c r="L1166" s="3" t="inlineStr">
        <is>
          <t>UNKNOWN energy: Incompatible units for 'energy': product is kcal/100ml, requirement is kcal/100g; UNKNOWN osmolarity: Incompatible units for 'osmolarity': product is mOsm/l, requirement is mOsm/kg; UNKNOWN protein: Incompatible units for 'protein': product is g/100ml, requirement is g/100g; UNKNOWN carbohydrates: Incompatible units for 'carbohydrates': product is g/100ml, requirement is g/100g; UNKNOWN hypoallergenic: Cannot determine 'hypoallergenic' for this product; FAIL formulation: 'liquid' != 'powder'</t>
        </is>
      </c>
    </row>
    <row r="1167">
      <c r="A1167" s="3" t="inlineStr">
        <is>
          <t>2.120</t>
        </is>
      </c>
      <c r="B1167" s="3" t="inlineStr">
        <is>
          <t>Īpašiem medicīniskiem nolūkiem paredzēta pārtika. Uzturvērtības ziņā pilnvērtīgs produkts. Uztura režīms  alerģiju, nepanesību un kuņģa-zarnu trakta d</t>
        </is>
      </c>
      <c r="C1167" s="3" t="n">
        <v>4</v>
      </c>
      <c r="D1167" s="3" t="inlineStr">
        <is>
          <t>Isosource Standard 1000 ml</t>
        </is>
      </c>
      <c r="E1167" s="5" t="inlineStr">
        <is>
          <t>NON_COMPLIANT</t>
        </is>
      </c>
      <c r="F1167" s="3" t="n">
        <v>0.333</v>
      </c>
      <c r="G1167" s="3" t="n">
        <v>3</v>
      </c>
      <c r="H1167" s="3" t="n">
        <v>1</v>
      </c>
      <c r="I1167" s="3" t="n">
        <v>5</v>
      </c>
      <c r="J1167" s="3" t="inlineStr">
        <is>
          <t>formulation: liquid vs powder</t>
        </is>
      </c>
      <c r="K1167" s="3" t="inlineStr">
        <is>
          <t>energy; osmolarity; protein; carbohydrates; hypoallergenic</t>
        </is>
      </c>
      <c r="L1167" s="3" t="inlineStr">
        <is>
          <t>UNKNOWN energy: Incompatible units for 'energy': product is kcal/100ml, requirement is kcal/100g; UNKNOWN osmolarity: Incompatible units for 'osmolarity': product is mOsm/l, requirement is mOsm/kg; UNKNOWN protein: Incompatible units for 'protein': product is g/100ml, requirement is g/100g; UNKNOWN carbohydrates: Incompatible units for 'carbohydrates': product is g/100ml, requirement is g/100g; UNKNOWN hypoallergenic: Cannot determine 'hypoallergenic' for this product; FAIL formulation: 'liquid' != 'powder'</t>
        </is>
      </c>
    </row>
    <row r="1168">
      <c r="A1168" s="3" t="inlineStr">
        <is>
          <t>2.120</t>
        </is>
      </c>
      <c r="B1168" s="3" t="inlineStr">
        <is>
          <t>Īpašiem medicīniskiem nolūkiem paredzēta pārtika. Uzturvērtības ziņā pilnvērtīgs produkts. Uztura režīms  alerģiju, nepanesību un kuņģa-zarnu trakta d</t>
        </is>
      </c>
      <c r="C1168" s="3" t="n">
        <v>5</v>
      </c>
      <c r="D1168" s="3" t="inlineStr">
        <is>
          <t>Isosource Standard Fibre 500 ml</t>
        </is>
      </c>
      <c r="E1168" s="5" t="inlineStr">
        <is>
          <t>NON_COMPLIANT</t>
        </is>
      </c>
      <c r="F1168" s="3" t="n">
        <v>0.333</v>
      </c>
      <c r="G1168" s="3" t="n">
        <v>3</v>
      </c>
      <c r="H1168" s="3" t="n">
        <v>1</v>
      </c>
      <c r="I1168" s="3" t="n">
        <v>5</v>
      </c>
      <c r="J1168" s="3" t="inlineStr">
        <is>
          <t>formulation: liquid vs powder</t>
        </is>
      </c>
      <c r="K1168" s="3" t="inlineStr">
        <is>
          <t>energy; osmolarity; protein; carbohydrates; hypoallergenic</t>
        </is>
      </c>
      <c r="L1168" s="3" t="inlineStr">
        <is>
          <t>UNKNOWN energy: Incompatible units for 'energy': product is kcal/100ml, requirement is kcal/100g; UNKNOWN osmolarity: Incompatible units for 'osmolarity': product is mOsm/l, requirement is mOsm/kg; UNKNOWN protein: Incompatible units for 'protein': product is g/100ml, requirement is g/100g; UNKNOWN carbohydrates: Incompatible units for 'carbohydrates': product is g/100ml, requirement is g/100g; UNKNOWN hypoallergenic: Cannot determine 'hypoallergenic' for this product; FAIL formulation: 'liquid' != 'powder'</t>
        </is>
      </c>
    </row>
    <row r="1169">
      <c r="A1169" s="3" t="inlineStr">
        <is>
          <t>2.121</t>
        </is>
      </c>
      <c r="B1169" s="3" t="inlineStr">
        <is>
          <t>Īpašiem medicīniskiem nolūkiem paredzēta pārtika. Zīdaiņiem un bērniem hroniskas nieru mazspējas gadījumā, kuriem nepieciešama nakts peritoneālā dialī</t>
        </is>
      </c>
      <c r="C1169" s="3" t="n">
        <v>1</v>
      </c>
      <c r="D1169" s="3" t="inlineStr">
        <is>
          <t>Althera HMO powder 400g</t>
        </is>
      </c>
      <c r="E1169" s="7" t="inlineStr">
        <is>
          <t>UNKNOWN</t>
        </is>
      </c>
      <c r="F1169" s="3" t="n">
        <v>0.2</v>
      </c>
      <c r="G1169" s="3" t="n">
        <v>1</v>
      </c>
      <c r="H1169" s="3" t="n">
        <v>0</v>
      </c>
      <c r="I1169" s="3" t="n">
        <v>4</v>
      </c>
      <c r="J1169" s="3" t="inlineStr"/>
      <c r="K1169" s="3" t="inlineStr">
        <is>
          <t>energy; osmolarity; protein; carbohydrates</t>
        </is>
      </c>
      <c r="L1169" s="3" t="inlineStr">
        <is>
          <t>UNKNOWN energy: Incompatible units for 'energy': product is kcal/100ml, requirement is kcal/100g; UNKNOWN osmolarity: Incompatible units for 'osmolarity': product is mOsm/l, requirement is mOsm/kg; UNKNOWN protein: Incompatible units for 'protein': product is g/100ml, requirement is g/100g; UNKNOWN carbohydrates: Incompatible units for 'carbohydrates': product is g/100ml, requirement is g/100g</t>
        </is>
      </c>
    </row>
    <row r="1170">
      <c r="A1170" s="3" t="inlineStr">
        <is>
          <t>2.121</t>
        </is>
      </c>
      <c r="B1170" s="3" t="inlineStr">
        <is>
          <t>Īpašiem medicīniskiem nolūkiem paredzēta pārtika. Zīdaiņiem un bērniem hroniskas nieru mazspējas gadījumā, kuriem nepieciešama nakts peritoneālā dialī</t>
        </is>
      </c>
      <c r="C1170" s="3" t="n">
        <v>2</v>
      </c>
      <c r="D1170" s="3" t="inlineStr">
        <is>
          <t>Alfamino HMO powder 400g</t>
        </is>
      </c>
      <c r="E1170" s="7" t="inlineStr">
        <is>
          <t>UNKNOWN</t>
        </is>
      </c>
      <c r="F1170" s="3" t="n">
        <v>0.2</v>
      </c>
      <c r="G1170" s="3" t="n">
        <v>1</v>
      </c>
      <c r="H1170" s="3" t="n">
        <v>0</v>
      </c>
      <c r="I1170" s="3" t="n">
        <v>4</v>
      </c>
      <c r="J1170" s="3" t="inlineStr"/>
      <c r="K1170" s="3" t="inlineStr">
        <is>
          <t>energy; osmolarity; protein; carbohydrates</t>
        </is>
      </c>
      <c r="L1170" s="3" t="inlineStr">
        <is>
          <t>UNKNOWN energy: Incompatible units for 'energy': product is kcal/100ml, requirement is kcal/100g; UNKNOWN osmolarity: Incompatible units for 'osmolarity': product is mOsm/l, requirement is mOsm/kg; UNKNOWN protein: Incompatible units for 'protein': product is g/100ml, requirement is g/100g; UNKNOWN carbohydrates: Incompatible units for 'carbohydrates': product is g/100ml, requirement is g/100g</t>
        </is>
      </c>
    </row>
    <row r="1171">
      <c r="A1171" s="3" t="inlineStr">
        <is>
          <t>2.121</t>
        </is>
      </c>
      <c r="B1171" s="3" t="inlineStr">
        <is>
          <t>Īpašiem medicīniskiem nolūkiem paredzēta pārtika. Zīdaiņiem un bērniem hroniskas nieru mazspējas gadījumā, kuriem nepieciešama nakts peritoneālā dialī</t>
        </is>
      </c>
      <c r="C1171" s="3" t="n">
        <v>3</v>
      </c>
      <c r="D1171" s="3" t="inlineStr">
        <is>
          <t>Alfamino Junior HMO powder 400g</t>
        </is>
      </c>
      <c r="E1171" s="7" t="inlineStr">
        <is>
          <t>UNKNOWN</t>
        </is>
      </c>
      <c r="F1171" s="3" t="n">
        <v>0.2</v>
      </c>
      <c r="G1171" s="3" t="n">
        <v>1</v>
      </c>
      <c r="H1171" s="3" t="n">
        <v>0</v>
      </c>
      <c r="I1171" s="3" t="n">
        <v>4</v>
      </c>
      <c r="J1171" s="3" t="inlineStr"/>
      <c r="K1171" s="3" t="inlineStr">
        <is>
          <t>energy; osmolarity; protein; carbohydrates</t>
        </is>
      </c>
      <c r="L1171" s="3" t="inlineStr">
        <is>
          <t>UNKNOWN energy: Incompatible units for 'energy': product is kcal/100ml, requirement is kcal/100g; UNKNOWN osmolarity: Incompatible units for 'osmolarity': product is mOsm/l, requirement is mOsm/kg; UNKNOWN protein: Incompatible units for 'protein': product is g/100ml, requirement is g/100g; UNKNOWN carbohydrates: Incompatible units for 'carbohydrates': product is g/100ml, requirement is g/100g</t>
        </is>
      </c>
    </row>
    <row r="1172">
      <c r="A1172" s="3" t="inlineStr">
        <is>
          <t>2.121</t>
        </is>
      </c>
      <c r="B1172" s="3" t="inlineStr">
        <is>
          <t>Īpašiem medicīniskiem nolūkiem paredzēta pārtika. Zīdaiņiem un bērniem hroniskas nieru mazspējas gadījumā, kuriem nepieciešama nakts peritoneālā dialī</t>
        </is>
      </c>
      <c r="C1172" s="3" t="n">
        <v>4</v>
      </c>
      <c r="D1172" s="3" t="inlineStr">
        <is>
          <t>Alfaré HMO powder 400g</t>
        </is>
      </c>
      <c r="E1172" s="7" t="inlineStr">
        <is>
          <t>UNKNOWN</t>
        </is>
      </c>
      <c r="F1172" s="3" t="n">
        <v>0.2</v>
      </c>
      <c r="G1172" s="3" t="n">
        <v>1</v>
      </c>
      <c r="H1172" s="3" t="n">
        <v>0</v>
      </c>
      <c r="I1172" s="3" t="n">
        <v>4</v>
      </c>
      <c r="J1172" s="3" t="inlineStr"/>
      <c r="K1172" s="3" t="inlineStr">
        <is>
          <t>energy; osmolarity; protein; carbohydrates</t>
        </is>
      </c>
      <c r="L1172" s="3" t="inlineStr">
        <is>
          <t>UNKNOWN energy: Incompatible units for 'energy': product is kcal/100ml, requirement is kcal/100g; UNKNOWN osmolarity: Incompatible units for 'osmolarity': product is mOsm/l, requirement is mOsm/kg; UNKNOWN protein: Incompatible units for 'protein': product is g/100ml, requirement is g/100g; UNKNOWN carbohydrates: Incompatible units for 'carbohydrates': product is g/100ml, requirement is g/100g</t>
        </is>
      </c>
    </row>
    <row r="1173">
      <c r="A1173" s="3" t="inlineStr">
        <is>
          <t>2.121</t>
        </is>
      </c>
      <c r="B1173" s="3" t="inlineStr">
        <is>
          <t>Īpašiem medicīniskiem nolūkiem paredzēta pārtika. Zīdaiņiem un bērniem hroniskas nieru mazspējas gadījumā, kuriem nepieciešama nakts peritoneālā dialī</t>
        </is>
      </c>
      <c r="C1173" s="3" t="n">
        <v>5</v>
      </c>
      <c r="D1173" s="3" t="inlineStr">
        <is>
          <t>Resource Junior Probiotic powder 400g</t>
        </is>
      </c>
      <c r="E1173" s="7" t="inlineStr">
        <is>
          <t>UNKNOWN</t>
        </is>
      </c>
      <c r="F1173" s="3" t="n">
        <v>0.2</v>
      </c>
      <c r="G1173" s="3" t="n">
        <v>1</v>
      </c>
      <c r="H1173" s="3" t="n">
        <v>0</v>
      </c>
      <c r="I1173" s="3" t="n">
        <v>4</v>
      </c>
      <c r="J1173" s="3" t="inlineStr"/>
      <c r="K1173" s="3" t="inlineStr">
        <is>
          <t>energy; osmolarity; protein; carbohydrates</t>
        </is>
      </c>
      <c r="L1173" s="3" t="inlineStr">
        <is>
          <t>UNKNOWN energy: Incompatible units for 'energy': product is kcal/100ml, requirement is kcal/100g; UNKNOWN osmolarity: Incompatible units for 'osmolarity': product is mOsm/l, requirement is mOsm/kg; UNKNOWN protein: Incompatible units for 'protein': product is g/100ml, requirement is g/100g; UNKNOWN carbohydrates: Incompatible units for 'carbohydrates': product is g/100ml, requirement is g/100g</t>
        </is>
      </c>
    </row>
    <row r="1174">
      <c r="A1174" s="3" t="inlineStr">
        <is>
          <t>2.122</t>
        </is>
      </c>
      <c r="B1174" s="3" t="inlineStr">
        <is>
          <t>Īpašiem medicīniskiem nolūkiem paredzēta pārtika. Nieru slimību gadījumā zīdaiņiem no dzimšanas un bērniem līdz 10 gadu vecumam. Pulverveida maisījums</t>
        </is>
      </c>
      <c r="C1174" s="3" t="n">
        <v>1</v>
      </c>
      <c r="D1174" s="3" t="inlineStr">
        <is>
          <t>Althera HMO powder 400g</t>
        </is>
      </c>
      <c r="E1174" s="7" t="inlineStr">
        <is>
          <t>UNKNOWN</t>
        </is>
      </c>
      <c r="F1174" s="3" t="n">
        <v>0.2</v>
      </c>
      <c r="G1174" s="3" t="n">
        <v>1</v>
      </c>
      <c r="H1174" s="3" t="n">
        <v>0</v>
      </c>
      <c r="I1174" s="3" t="n">
        <v>4</v>
      </c>
      <c r="J1174" s="3" t="inlineStr"/>
      <c r="K1174" s="3" t="inlineStr">
        <is>
          <t>energy; osmolarity; protein; carbohydrates</t>
        </is>
      </c>
      <c r="L1174" s="3" t="inlineStr">
        <is>
          <t>UNKNOWN energy: Incompatible units for 'energy': product is kcal/100ml, requirement is kcal/100g; UNKNOWN osmolarity: Incompatible units for 'osmolarity': product is mOsm/l, requirement is mOsm/kg; UNKNOWN protein: Incompatible units for 'protein': product is g/100ml, requirement is g/100g; UNKNOWN carbohydrates: Incompatible units for 'carbohydrates': product is g/100ml, requirement is g/100g</t>
        </is>
      </c>
    </row>
    <row r="1175">
      <c r="A1175" s="3" t="inlineStr">
        <is>
          <t>2.122</t>
        </is>
      </c>
      <c r="B1175" s="3" t="inlineStr">
        <is>
          <t>Īpašiem medicīniskiem nolūkiem paredzēta pārtika. Nieru slimību gadījumā zīdaiņiem no dzimšanas un bērniem līdz 10 gadu vecumam. Pulverveida maisījums</t>
        </is>
      </c>
      <c r="C1175" s="3" t="n">
        <v>2</v>
      </c>
      <c r="D1175" s="3" t="inlineStr">
        <is>
          <t>Alfamino HMO powder 400g</t>
        </is>
      </c>
      <c r="E1175" s="7" t="inlineStr">
        <is>
          <t>UNKNOWN</t>
        </is>
      </c>
      <c r="F1175" s="3" t="n">
        <v>0.2</v>
      </c>
      <c r="G1175" s="3" t="n">
        <v>1</v>
      </c>
      <c r="H1175" s="3" t="n">
        <v>0</v>
      </c>
      <c r="I1175" s="3" t="n">
        <v>4</v>
      </c>
      <c r="J1175" s="3" t="inlineStr"/>
      <c r="K1175" s="3" t="inlineStr">
        <is>
          <t>energy; osmolarity; protein; carbohydrates</t>
        </is>
      </c>
      <c r="L1175" s="3" t="inlineStr">
        <is>
          <t>UNKNOWN energy: Incompatible units for 'energy': product is kcal/100ml, requirement is kcal/100g; UNKNOWN osmolarity: Incompatible units for 'osmolarity': product is mOsm/l, requirement is mOsm/kg; UNKNOWN protein: Incompatible units for 'protein': product is g/100ml, requirement is g/100g; UNKNOWN carbohydrates: Incompatible units for 'carbohydrates': product is g/100ml, requirement is g/100g</t>
        </is>
      </c>
    </row>
    <row r="1176">
      <c r="A1176" s="3" t="inlineStr">
        <is>
          <t>2.122</t>
        </is>
      </c>
      <c r="B1176" s="3" t="inlineStr">
        <is>
          <t>Īpašiem medicīniskiem nolūkiem paredzēta pārtika. Nieru slimību gadījumā zīdaiņiem no dzimšanas un bērniem līdz 10 gadu vecumam. Pulverveida maisījums</t>
        </is>
      </c>
      <c r="C1176" s="3" t="n">
        <v>3</v>
      </c>
      <c r="D1176" s="3" t="inlineStr">
        <is>
          <t>Alfamino Junior HMO powder 400g</t>
        </is>
      </c>
      <c r="E1176" s="7" t="inlineStr">
        <is>
          <t>UNKNOWN</t>
        </is>
      </c>
      <c r="F1176" s="3" t="n">
        <v>0.2</v>
      </c>
      <c r="G1176" s="3" t="n">
        <v>1</v>
      </c>
      <c r="H1176" s="3" t="n">
        <v>0</v>
      </c>
      <c r="I1176" s="3" t="n">
        <v>4</v>
      </c>
      <c r="J1176" s="3" t="inlineStr"/>
      <c r="K1176" s="3" t="inlineStr">
        <is>
          <t>energy; osmolarity; protein; carbohydrates</t>
        </is>
      </c>
      <c r="L1176" s="3" t="inlineStr">
        <is>
          <t>UNKNOWN energy: Incompatible units for 'energy': product is kcal/100ml, requirement is kcal/100g; UNKNOWN osmolarity: Incompatible units for 'osmolarity': product is mOsm/l, requirement is mOsm/kg; UNKNOWN protein: Incompatible units for 'protein': product is g/100ml, requirement is g/100g; UNKNOWN carbohydrates: Incompatible units for 'carbohydrates': product is g/100ml, requirement is g/100g</t>
        </is>
      </c>
    </row>
    <row r="1177">
      <c r="A1177" s="3" t="inlineStr">
        <is>
          <t>2.122</t>
        </is>
      </c>
      <c r="B1177" s="3" t="inlineStr">
        <is>
          <t>Īpašiem medicīniskiem nolūkiem paredzēta pārtika. Nieru slimību gadījumā zīdaiņiem no dzimšanas un bērniem līdz 10 gadu vecumam. Pulverveida maisījums</t>
        </is>
      </c>
      <c r="C1177" s="3" t="n">
        <v>4</v>
      </c>
      <c r="D1177" s="3" t="inlineStr">
        <is>
          <t>Alfaré HMO powder 400g</t>
        </is>
      </c>
      <c r="E1177" s="7" t="inlineStr">
        <is>
          <t>UNKNOWN</t>
        </is>
      </c>
      <c r="F1177" s="3" t="n">
        <v>0.2</v>
      </c>
      <c r="G1177" s="3" t="n">
        <v>1</v>
      </c>
      <c r="H1177" s="3" t="n">
        <v>0</v>
      </c>
      <c r="I1177" s="3" t="n">
        <v>4</v>
      </c>
      <c r="J1177" s="3" t="inlineStr"/>
      <c r="K1177" s="3" t="inlineStr">
        <is>
          <t>energy; osmolarity; protein; carbohydrates</t>
        </is>
      </c>
      <c r="L1177" s="3" t="inlineStr">
        <is>
          <t>UNKNOWN energy: Incompatible units for 'energy': product is kcal/100ml, requirement is kcal/100g; UNKNOWN osmolarity: Incompatible units for 'osmolarity': product is mOsm/l, requirement is mOsm/kg; UNKNOWN protein: Incompatible units for 'protein': product is g/100ml, requirement is g/100g; UNKNOWN carbohydrates: Incompatible units for 'carbohydrates': product is g/100ml, requirement is g/100g</t>
        </is>
      </c>
    </row>
    <row r="1178">
      <c r="A1178" s="3" t="inlineStr">
        <is>
          <t>2.122</t>
        </is>
      </c>
      <c r="B1178" s="3" t="inlineStr">
        <is>
          <t>Īpašiem medicīniskiem nolūkiem paredzēta pārtika. Nieru slimību gadījumā zīdaiņiem no dzimšanas un bērniem līdz 10 gadu vecumam. Pulverveida maisījums</t>
        </is>
      </c>
      <c r="C1178" s="3" t="n">
        <v>5</v>
      </c>
      <c r="D1178" s="3" t="inlineStr">
        <is>
          <t>Resource Junior Probiotic powder 400g</t>
        </is>
      </c>
      <c r="E1178" s="7" t="inlineStr">
        <is>
          <t>UNKNOWN</t>
        </is>
      </c>
      <c r="F1178" s="3" t="n">
        <v>0.2</v>
      </c>
      <c r="G1178" s="3" t="n">
        <v>1</v>
      </c>
      <c r="H1178" s="3" t="n">
        <v>0</v>
      </c>
      <c r="I1178" s="3" t="n">
        <v>4</v>
      </c>
      <c r="J1178" s="3" t="inlineStr"/>
      <c r="K1178" s="3" t="inlineStr">
        <is>
          <t>energy; osmolarity; protein; carbohydrates</t>
        </is>
      </c>
      <c r="L1178" s="3" t="inlineStr">
        <is>
          <t>UNKNOWN energy: Incompatible units for 'energy': product is kcal/100ml, requirement is kcal/100g; UNKNOWN osmolarity: Incompatible units for 'osmolarity': product is mOsm/l, requirement is mOsm/kg; UNKNOWN protein: Incompatible units for 'protein': product is g/100ml, requirement is g/100g; UNKNOWN carbohydrates: Incompatible units for 'carbohydrates': product is g/100ml, requirement is g/100g</t>
        </is>
      </c>
    </row>
    <row r="1179">
      <c r="A1179" s="3" t="inlineStr">
        <is>
          <t>2.123</t>
        </is>
      </c>
      <c r="B1179" s="3" t="inlineStr">
        <is>
          <t xml:space="preserve">Īpašiem medicīniskiem nolūkiem paredzēta pārtika. Augstas enerģētiskās vērtības, maza tilpuma šķidrs maisījums nieru slimību uztura terapijai bērniem </t>
        </is>
      </c>
      <c r="C1179" s="3" t="n">
        <v>1</v>
      </c>
      <c r="D1179" s="3" t="inlineStr">
        <is>
          <t>Isosource Standard 500 ml</t>
        </is>
      </c>
      <c r="E1179" s="5" t="inlineStr">
        <is>
          <t>NON_COMPLIANT</t>
        </is>
      </c>
      <c r="F1179" s="3" t="n">
        <v>0.5</v>
      </c>
      <c r="G1179" s="3" t="n">
        <v>1</v>
      </c>
      <c r="H1179" s="3" t="n">
        <v>1</v>
      </c>
      <c r="I1179" s="3" t="n">
        <v>0</v>
      </c>
      <c r="J1179" s="3" t="inlineStr">
        <is>
          <t>volume: 500.0 ml vs 100.0-130.0 ml</t>
        </is>
      </c>
      <c r="K1179" s="3" t="inlineStr"/>
      <c r="L1179" s="3" t="inlineStr">
        <is>
          <t>FAIL volume: 500.0 ml outside range 100.0-130.0 ml</t>
        </is>
      </c>
    </row>
    <row r="1180">
      <c r="A1180" s="3" t="inlineStr">
        <is>
          <t>2.123</t>
        </is>
      </c>
      <c r="B1180" s="3" t="inlineStr">
        <is>
          <t xml:space="preserve">Īpašiem medicīniskiem nolūkiem paredzēta pārtika. Augstas enerģētiskās vērtības, maza tilpuma šķidrs maisījums nieru slimību uztura terapijai bērniem </t>
        </is>
      </c>
      <c r="C1180" s="3" t="n">
        <v>2</v>
      </c>
      <c r="D1180" s="3" t="inlineStr">
        <is>
          <t>Isosource Standard 1000 ml</t>
        </is>
      </c>
      <c r="E1180" s="5" t="inlineStr">
        <is>
          <t>NON_COMPLIANT</t>
        </is>
      </c>
      <c r="F1180" s="3" t="n">
        <v>0.5</v>
      </c>
      <c r="G1180" s="3" t="n">
        <v>1</v>
      </c>
      <c r="H1180" s="3" t="n">
        <v>1</v>
      </c>
      <c r="I1180" s="3" t="n">
        <v>0</v>
      </c>
      <c r="J1180" s="3" t="inlineStr">
        <is>
          <t>volume: 1000.0 ml vs 100.0-130.0 ml</t>
        </is>
      </c>
      <c r="K1180" s="3" t="inlineStr"/>
      <c r="L1180" s="3" t="inlineStr">
        <is>
          <t>FAIL volume: 1000.0 ml outside range 100.0-130.0 ml</t>
        </is>
      </c>
    </row>
    <row r="1181">
      <c r="A1181" s="3" t="inlineStr">
        <is>
          <t>2.123</t>
        </is>
      </c>
      <c r="B1181" s="3" t="inlineStr">
        <is>
          <t xml:space="preserve">Īpašiem medicīniskiem nolūkiem paredzēta pārtika. Augstas enerģētiskās vērtības, maza tilpuma šķidrs maisījums nieru slimību uztura terapijai bērniem </t>
        </is>
      </c>
      <c r="C1181" s="3" t="n">
        <v>3</v>
      </c>
      <c r="D1181" s="3" t="inlineStr">
        <is>
          <t>Isosource Standard Fibre 500 ml</t>
        </is>
      </c>
      <c r="E1181" s="5" t="inlineStr">
        <is>
          <t>NON_COMPLIANT</t>
        </is>
      </c>
      <c r="F1181" s="3" t="n">
        <v>0.5</v>
      </c>
      <c r="G1181" s="3" t="n">
        <v>1</v>
      </c>
      <c r="H1181" s="3" t="n">
        <v>1</v>
      </c>
      <c r="I1181" s="3" t="n">
        <v>0</v>
      </c>
      <c r="J1181" s="3" t="inlineStr">
        <is>
          <t>volume: 500.0 ml vs 100.0-130.0 ml</t>
        </is>
      </c>
      <c r="K1181" s="3" t="inlineStr"/>
      <c r="L1181" s="3" t="inlineStr">
        <is>
          <t>FAIL volume: 500.0 ml outside range 100.0-130.0 ml</t>
        </is>
      </c>
    </row>
    <row r="1182">
      <c r="A1182" s="3" t="inlineStr">
        <is>
          <t>2.123</t>
        </is>
      </c>
      <c r="B1182" s="3" t="inlineStr">
        <is>
          <t xml:space="preserve">Īpašiem medicīniskiem nolūkiem paredzēta pārtika. Augstas enerģētiskās vērtības, maza tilpuma šķidrs maisījums nieru slimību uztura terapijai bērniem </t>
        </is>
      </c>
      <c r="C1182" s="3" t="n">
        <v>4</v>
      </c>
      <c r="D1182" s="3" t="inlineStr">
        <is>
          <t>Isosource Standard Fibre 1000 ml</t>
        </is>
      </c>
      <c r="E1182" s="5" t="inlineStr">
        <is>
          <t>NON_COMPLIANT</t>
        </is>
      </c>
      <c r="F1182" s="3" t="n">
        <v>0.5</v>
      </c>
      <c r="G1182" s="3" t="n">
        <v>1</v>
      </c>
      <c r="H1182" s="3" t="n">
        <v>1</v>
      </c>
      <c r="I1182" s="3" t="n">
        <v>0</v>
      </c>
      <c r="J1182" s="3" t="inlineStr">
        <is>
          <t>volume: 1000.0 ml vs 100.0-130.0 ml</t>
        </is>
      </c>
      <c r="K1182" s="3" t="inlineStr"/>
      <c r="L1182" s="3" t="inlineStr">
        <is>
          <t>FAIL volume: 1000.0 ml outside range 100.0-130.0 ml</t>
        </is>
      </c>
    </row>
    <row r="1183">
      <c r="A1183" s="3" t="inlineStr">
        <is>
          <t>2.123</t>
        </is>
      </c>
      <c r="B1183" s="3" t="inlineStr">
        <is>
          <t xml:space="preserve">Īpašiem medicīniskiem nolūkiem paredzēta pārtika. Augstas enerģētiskās vērtības, maza tilpuma šķidrs maisījums nieru slimību uztura terapijai bērniem </t>
        </is>
      </c>
      <c r="C1183" s="3" t="n">
        <v>5</v>
      </c>
      <c r="D1183" s="3" t="inlineStr">
        <is>
          <t>Isosource Energy 500 ml</t>
        </is>
      </c>
      <c r="E1183" s="5" t="inlineStr">
        <is>
          <t>NON_COMPLIANT</t>
        </is>
      </c>
      <c r="F1183" s="3" t="n">
        <v>0.5</v>
      </c>
      <c r="G1183" s="3" t="n">
        <v>1</v>
      </c>
      <c r="H1183" s="3" t="n">
        <v>1</v>
      </c>
      <c r="I1183" s="3" t="n">
        <v>0</v>
      </c>
      <c r="J1183" s="3" t="inlineStr">
        <is>
          <t>volume: 500.0 ml vs 100.0-130.0 ml</t>
        </is>
      </c>
      <c r="K1183" s="3" t="inlineStr"/>
      <c r="L1183" s="3" t="inlineStr">
        <is>
          <t>FAIL volume: 500.0 ml outside range 100.0-130.0 ml</t>
        </is>
      </c>
    </row>
    <row r="1184">
      <c r="A1184" s="3" t="inlineStr">
        <is>
          <t>2.124</t>
        </is>
      </c>
      <c r="B1184" s="3" t="inlineStr">
        <is>
          <t>Uztura ziņā pilnvērtīga, ar augstu tauku saturu un zemu ogļhidrātu daudzumu, gatava lietošanai puscieta pārtika ar vaniļas garšu,ar 3:1 tauku pret ogļ</t>
        </is>
      </c>
      <c r="C1184" s="3" t="n">
        <v>1</v>
      </c>
      <c r="D1184" s="3" t="inlineStr">
        <is>
          <t>Isosource Standard 500 ml</t>
        </is>
      </c>
      <c r="E1184" s="7" t="inlineStr">
        <is>
          <t>UNKNOWN</t>
        </is>
      </c>
      <c r="F1184" s="3" t="n">
        <v>0</v>
      </c>
      <c r="G1184" s="3" t="n">
        <v>0</v>
      </c>
      <c r="H1184" s="3" t="n">
        <v>0</v>
      </c>
      <c r="I1184" s="3" t="n">
        <v>1</v>
      </c>
      <c r="J1184" s="3" t="inlineStr"/>
      <c r="K1184" s="3" t="inlineStr">
        <is>
          <t>nutritionally_complete</t>
        </is>
      </c>
      <c r="L1184" s="3" t="inlineStr">
        <is>
          <t>UNKNOWN nutritionally_complete: Cannot determine 'nutritionally_complete' for this product</t>
        </is>
      </c>
    </row>
    <row r="1185">
      <c r="A1185" s="3" t="inlineStr">
        <is>
          <t>2.124</t>
        </is>
      </c>
      <c r="B1185" s="3" t="inlineStr">
        <is>
          <t>Uztura ziņā pilnvērtīga, ar augstu tauku saturu un zemu ogļhidrātu daudzumu, gatava lietošanai puscieta pārtika ar vaniļas garšu,ar 3:1 tauku pret ogļ</t>
        </is>
      </c>
      <c r="C1185" s="3" t="n">
        <v>2</v>
      </c>
      <c r="D1185" s="3" t="inlineStr">
        <is>
          <t>Isosource Standard 1000 ml</t>
        </is>
      </c>
      <c r="E1185" s="7" t="inlineStr">
        <is>
          <t>UNKNOWN</t>
        </is>
      </c>
      <c r="F1185" s="3" t="n">
        <v>0</v>
      </c>
      <c r="G1185" s="3" t="n">
        <v>0</v>
      </c>
      <c r="H1185" s="3" t="n">
        <v>0</v>
      </c>
      <c r="I1185" s="3" t="n">
        <v>1</v>
      </c>
      <c r="J1185" s="3" t="inlineStr"/>
      <c r="K1185" s="3" t="inlineStr">
        <is>
          <t>nutritionally_complete</t>
        </is>
      </c>
      <c r="L1185" s="3" t="inlineStr">
        <is>
          <t>UNKNOWN nutritionally_complete: Cannot determine 'nutritionally_complete' for this product</t>
        </is>
      </c>
    </row>
    <row r="1186">
      <c r="A1186" s="3" t="inlineStr">
        <is>
          <t>2.124</t>
        </is>
      </c>
      <c r="B1186" s="3" t="inlineStr">
        <is>
          <t>Uztura ziņā pilnvērtīga, ar augstu tauku saturu un zemu ogļhidrātu daudzumu, gatava lietošanai puscieta pārtika ar vaniļas garšu,ar 3:1 tauku pret ogļ</t>
        </is>
      </c>
      <c r="C1186" s="3" t="n">
        <v>3</v>
      </c>
      <c r="D1186" s="3" t="inlineStr">
        <is>
          <t>Isosource Standard Fibre 500 ml</t>
        </is>
      </c>
      <c r="E1186" s="7" t="inlineStr">
        <is>
          <t>UNKNOWN</t>
        </is>
      </c>
      <c r="F1186" s="3" t="n">
        <v>0</v>
      </c>
      <c r="G1186" s="3" t="n">
        <v>0</v>
      </c>
      <c r="H1186" s="3" t="n">
        <v>0</v>
      </c>
      <c r="I1186" s="3" t="n">
        <v>1</v>
      </c>
      <c r="J1186" s="3" t="inlineStr"/>
      <c r="K1186" s="3" t="inlineStr">
        <is>
          <t>nutritionally_complete</t>
        </is>
      </c>
      <c r="L1186" s="3" t="inlineStr">
        <is>
          <t>UNKNOWN nutritionally_complete: Cannot determine 'nutritionally_complete' for this product</t>
        </is>
      </c>
    </row>
    <row r="1187">
      <c r="A1187" s="3" t="inlineStr">
        <is>
          <t>2.124</t>
        </is>
      </c>
      <c r="B1187" s="3" t="inlineStr">
        <is>
          <t>Uztura ziņā pilnvērtīga, ar augstu tauku saturu un zemu ogļhidrātu daudzumu, gatava lietošanai puscieta pārtika ar vaniļas garšu,ar 3:1 tauku pret ogļ</t>
        </is>
      </c>
      <c r="C1187" s="3" t="n">
        <v>4</v>
      </c>
      <c r="D1187" s="3" t="inlineStr">
        <is>
          <t>Isosource Standard Fibre 1000 ml</t>
        </is>
      </c>
      <c r="E1187" s="7" t="inlineStr">
        <is>
          <t>UNKNOWN</t>
        </is>
      </c>
      <c r="F1187" s="3" t="n">
        <v>0</v>
      </c>
      <c r="G1187" s="3" t="n">
        <v>0</v>
      </c>
      <c r="H1187" s="3" t="n">
        <v>0</v>
      </c>
      <c r="I1187" s="3" t="n">
        <v>1</v>
      </c>
      <c r="J1187" s="3" t="inlineStr"/>
      <c r="K1187" s="3" t="inlineStr">
        <is>
          <t>nutritionally_complete</t>
        </is>
      </c>
      <c r="L1187" s="3" t="inlineStr">
        <is>
          <t>UNKNOWN nutritionally_complete: Cannot determine 'nutritionally_complete' for this product</t>
        </is>
      </c>
    </row>
    <row r="1188">
      <c r="A1188" s="3" t="inlineStr">
        <is>
          <t>2.124</t>
        </is>
      </c>
      <c r="B1188" s="3" t="inlineStr">
        <is>
          <t>Uztura ziņā pilnvērtīga, ar augstu tauku saturu un zemu ogļhidrātu daudzumu, gatava lietošanai puscieta pārtika ar vaniļas garšu,ar 3:1 tauku pret ogļ</t>
        </is>
      </c>
      <c r="C1188" s="3" t="n">
        <v>5</v>
      </c>
      <c r="D1188" s="3" t="inlineStr">
        <is>
          <t>Isosource Energy 500 ml</t>
        </is>
      </c>
      <c r="E1188" s="7" t="inlineStr">
        <is>
          <t>UNKNOWN</t>
        </is>
      </c>
      <c r="F1188" s="3" t="n">
        <v>0</v>
      </c>
      <c r="G1188" s="3" t="n">
        <v>0</v>
      </c>
      <c r="H1188" s="3" t="n">
        <v>0</v>
      </c>
      <c r="I1188" s="3" t="n">
        <v>1</v>
      </c>
      <c r="J1188" s="3" t="inlineStr"/>
      <c r="K1188" s="3" t="inlineStr">
        <is>
          <t>nutritionally_complete</t>
        </is>
      </c>
      <c r="L1188" s="3" t="inlineStr">
        <is>
          <t>UNKNOWN nutritionally_complete: Cannot determine 'nutritionally_complete' for this product</t>
        </is>
      </c>
    </row>
    <row r="1189">
      <c r="A1189" s="3" t="inlineStr">
        <is>
          <t>2.125</t>
        </is>
      </c>
      <c r="B1189" s="3" t="inlineStr">
        <is>
          <t>Uztura ziņā pilnvērtīga, ar augstu tauku saturu un zemu ogļhidrātu daudzumu, gatava lietošanai puscieta pārtika ar šokolādes garšu,ar 3:1 tauku pret o</t>
        </is>
      </c>
      <c r="C1189" s="3" t="n">
        <v>1</v>
      </c>
      <c r="D1189" s="3" t="inlineStr">
        <is>
          <t>Isosource Standard 500 ml</t>
        </is>
      </c>
      <c r="E1189" s="7" t="inlineStr">
        <is>
          <t>UNKNOWN</t>
        </is>
      </c>
      <c r="F1189" s="3" t="n">
        <v>0</v>
      </c>
      <c r="G1189" s="3" t="n">
        <v>0</v>
      </c>
      <c r="H1189" s="3" t="n">
        <v>0</v>
      </c>
      <c r="I1189" s="3" t="n">
        <v>1</v>
      </c>
      <c r="J1189" s="3" t="inlineStr"/>
      <c r="K1189" s="3" t="inlineStr">
        <is>
          <t>nutritionally_complete</t>
        </is>
      </c>
      <c r="L1189" s="3" t="inlineStr">
        <is>
          <t>UNKNOWN nutritionally_complete: Cannot determine 'nutritionally_complete' for this product</t>
        </is>
      </c>
    </row>
    <row r="1190">
      <c r="A1190" s="3" t="inlineStr">
        <is>
          <t>2.125</t>
        </is>
      </c>
      <c r="B1190" s="3" t="inlineStr">
        <is>
          <t>Uztura ziņā pilnvērtīga, ar augstu tauku saturu un zemu ogļhidrātu daudzumu, gatava lietošanai puscieta pārtika ar šokolādes garšu,ar 3:1 tauku pret o</t>
        </is>
      </c>
      <c r="C1190" s="3" t="n">
        <v>2</v>
      </c>
      <c r="D1190" s="3" t="inlineStr">
        <is>
          <t>Isosource Standard 1000 ml</t>
        </is>
      </c>
      <c r="E1190" s="7" t="inlineStr">
        <is>
          <t>UNKNOWN</t>
        </is>
      </c>
      <c r="F1190" s="3" t="n">
        <v>0</v>
      </c>
      <c r="G1190" s="3" t="n">
        <v>0</v>
      </c>
      <c r="H1190" s="3" t="n">
        <v>0</v>
      </c>
      <c r="I1190" s="3" t="n">
        <v>1</v>
      </c>
      <c r="J1190" s="3" t="inlineStr"/>
      <c r="K1190" s="3" t="inlineStr">
        <is>
          <t>nutritionally_complete</t>
        </is>
      </c>
      <c r="L1190" s="3" t="inlineStr">
        <is>
          <t>UNKNOWN nutritionally_complete: Cannot determine 'nutritionally_complete' for this product</t>
        </is>
      </c>
    </row>
    <row r="1191">
      <c r="A1191" s="3" t="inlineStr">
        <is>
          <t>2.125</t>
        </is>
      </c>
      <c r="B1191" s="3" t="inlineStr">
        <is>
          <t>Uztura ziņā pilnvērtīga, ar augstu tauku saturu un zemu ogļhidrātu daudzumu, gatava lietošanai puscieta pārtika ar šokolādes garšu,ar 3:1 tauku pret o</t>
        </is>
      </c>
      <c r="C1191" s="3" t="n">
        <v>3</v>
      </c>
      <c r="D1191" s="3" t="inlineStr">
        <is>
          <t>Isosource Standard Fibre 500 ml</t>
        </is>
      </c>
      <c r="E1191" s="7" t="inlineStr">
        <is>
          <t>UNKNOWN</t>
        </is>
      </c>
      <c r="F1191" s="3" t="n">
        <v>0</v>
      </c>
      <c r="G1191" s="3" t="n">
        <v>0</v>
      </c>
      <c r="H1191" s="3" t="n">
        <v>0</v>
      </c>
      <c r="I1191" s="3" t="n">
        <v>1</v>
      </c>
      <c r="J1191" s="3" t="inlineStr"/>
      <c r="K1191" s="3" t="inlineStr">
        <is>
          <t>nutritionally_complete</t>
        </is>
      </c>
      <c r="L1191" s="3" t="inlineStr">
        <is>
          <t>UNKNOWN nutritionally_complete: Cannot determine 'nutritionally_complete' for this product</t>
        </is>
      </c>
    </row>
    <row r="1192">
      <c r="A1192" s="3" t="inlineStr">
        <is>
          <t>2.125</t>
        </is>
      </c>
      <c r="B1192" s="3" t="inlineStr">
        <is>
          <t>Uztura ziņā pilnvērtīga, ar augstu tauku saturu un zemu ogļhidrātu daudzumu, gatava lietošanai puscieta pārtika ar šokolādes garšu,ar 3:1 tauku pret o</t>
        </is>
      </c>
      <c r="C1192" s="3" t="n">
        <v>4</v>
      </c>
      <c r="D1192" s="3" t="inlineStr">
        <is>
          <t>Isosource Standard Fibre 1000 ml</t>
        </is>
      </c>
      <c r="E1192" s="7" t="inlineStr">
        <is>
          <t>UNKNOWN</t>
        </is>
      </c>
      <c r="F1192" s="3" t="n">
        <v>0</v>
      </c>
      <c r="G1192" s="3" t="n">
        <v>0</v>
      </c>
      <c r="H1192" s="3" t="n">
        <v>0</v>
      </c>
      <c r="I1192" s="3" t="n">
        <v>1</v>
      </c>
      <c r="J1192" s="3" t="inlineStr"/>
      <c r="K1192" s="3" t="inlineStr">
        <is>
          <t>nutritionally_complete</t>
        </is>
      </c>
      <c r="L1192" s="3" t="inlineStr">
        <is>
          <t>UNKNOWN nutritionally_complete: Cannot determine 'nutritionally_complete' for this product</t>
        </is>
      </c>
    </row>
    <row r="1193">
      <c r="A1193" s="3" t="inlineStr">
        <is>
          <t>2.125</t>
        </is>
      </c>
      <c r="B1193" s="3" t="inlineStr">
        <is>
          <t>Uztura ziņā pilnvērtīga, ar augstu tauku saturu un zemu ogļhidrātu daudzumu, gatava lietošanai puscieta pārtika ar šokolādes garšu,ar 3:1 tauku pret o</t>
        </is>
      </c>
      <c r="C1193" s="3" t="n">
        <v>5</v>
      </c>
      <c r="D1193" s="3" t="inlineStr">
        <is>
          <t>Isosource Energy 500 ml</t>
        </is>
      </c>
      <c r="E1193" s="7" t="inlineStr">
        <is>
          <t>UNKNOWN</t>
        </is>
      </c>
      <c r="F1193" s="3" t="n">
        <v>0</v>
      </c>
      <c r="G1193" s="3" t="n">
        <v>0</v>
      </c>
      <c r="H1193" s="3" t="n">
        <v>0</v>
      </c>
      <c r="I1193" s="3" t="n">
        <v>1</v>
      </c>
      <c r="J1193" s="3" t="inlineStr"/>
      <c r="K1193" s="3" t="inlineStr">
        <is>
          <t>nutritionally_complete</t>
        </is>
      </c>
      <c r="L1193" s="3" t="inlineStr">
        <is>
          <t>UNKNOWN nutritionally_complete: Cannot determine 'nutritionally_complete' for this product</t>
        </is>
      </c>
    </row>
    <row r="1194">
      <c r="A1194" s="3" t="inlineStr">
        <is>
          <t>2.126</t>
        </is>
      </c>
      <c r="B1194" s="3" t="inlineStr">
        <is>
          <t>Ar uzturvielām bagāta, pilnvērtīga, šķidra pārtika ar tauku, ogļhidrātu un olbaltumvielu attiecību 4:1 (vaniļas garša). 100 ml produkta satur: tauki n</t>
        </is>
      </c>
      <c r="C1194" s="3" t="n">
        <v>1</v>
      </c>
      <c r="D1194" s="3" t="inlineStr">
        <is>
          <t>Isosource Standard 500 ml</t>
        </is>
      </c>
      <c r="E1194" s="7" t="inlineStr">
        <is>
          <t>UNKNOWN</t>
        </is>
      </c>
      <c r="F1194" s="3" t="n">
        <v>0.5</v>
      </c>
      <c r="G1194" s="3" t="n">
        <v>1</v>
      </c>
      <c r="H1194" s="3" t="n">
        <v>0</v>
      </c>
      <c r="I1194" s="3" t="n">
        <v>1</v>
      </c>
      <c r="J1194" s="3" t="inlineStr"/>
      <c r="K1194" s="3" t="inlineStr">
        <is>
          <t>nutritionally_complete</t>
        </is>
      </c>
      <c r="L1194" s="3" t="inlineStr">
        <is>
          <t>UNKNOWN nutritionally_complete: Cannot determine 'nutritionally_complete' for this product</t>
        </is>
      </c>
    </row>
    <row r="1195">
      <c r="A1195" s="3" t="inlineStr">
        <is>
          <t>2.126</t>
        </is>
      </c>
      <c r="B1195" s="3" t="inlineStr">
        <is>
          <t>Ar uzturvielām bagāta, pilnvērtīga, šķidra pārtika ar tauku, ogļhidrātu un olbaltumvielu attiecību 4:1 (vaniļas garša). 100 ml produkta satur: tauki n</t>
        </is>
      </c>
      <c r="C1195" s="3" t="n">
        <v>2</v>
      </c>
      <c r="D1195" s="3" t="inlineStr">
        <is>
          <t>Isosource Standard 1000 ml</t>
        </is>
      </c>
      <c r="E1195" s="7" t="inlineStr">
        <is>
          <t>UNKNOWN</t>
        </is>
      </c>
      <c r="F1195" s="3" t="n">
        <v>0.5</v>
      </c>
      <c r="G1195" s="3" t="n">
        <v>1</v>
      </c>
      <c r="H1195" s="3" t="n">
        <v>0</v>
      </c>
      <c r="I1195" s="3" t="n">
        <v>1</v>
      </c>
      <c r="J1195" s="3" t="inlineStr"/>
      <c r="K1195" s="3" t="inlineStr">
        <is>
          <t>nutritionally_complete</t>
        </is>
      </c>
      <c r="L1195" s="3" t="inlineStr">
        <is>
          <t>UNKNOWN nutritionally_complete: Cannot determine 'nutritionally_complete' for this product</t>
        </is>
      </c>
    </row>
    <row r="1196">
      <c r="A1196" s="3" t="inlineStr">
        <is>
          <t>2.126</t>
        </is>
      </c>
      <c r="B1196" s="3" t="inlineStr">
        <is>
          <t>Ar uzturvielām bagāta, pilnvērtīga, šķidra pārtika ar tauku, ogļhidrātu un olbaltumvielu attiecību 4:1 (vaniļas garša). 100 ml produkta satur: tauki n</t>
        </is>
      </c>
      <c r="C1196" s="3" t="n">
        <v>3</v>
      </c>
      <c r="D1196" s="3" t="inlineStr">
        <is>
          <t>Isosource Standard Fibre 500 ml</t>
        </is>
      </c>
      <c r="E1196" s="7" t="inlineStr">
        <is>
          <t>UNKNOWN</t>
        </is>
      </c>
      <c r="F1196" s="3" t="n">
        <v>0.5</v>
      </c>
      <c r="G1196" s="3" t="n">
        <v>1</v>
      </c>
      <c r="H1196" s="3" t="n">
        <v>0</v>
      </c>
      <c r="I1196" s="3" t="n">
        <v>1</v>
      </c>
      <c r="J1196" s="3" t="inlineStr"/>
      <c r="K1196" s="3" t="inlineStr">
        <is>
          <t>nutritionally_complete</t>
        </is>
      </c>
      <c r="L1196" s="3" t="inlineStr">
        <is>
          <t>UNKNOWN nutritionally_complete: Cannot determine 'nutritionally_complete' for this product</t>
        </is>
      </c>
    </row>
    <row r="1197">
      <c r="A1197" s="3" t="inlineStr">
        <is>
          <t>2.126</t>
        </is>
      </c>
      <c r="B1197" s="3" t="inlineStr">
        <is>
          <t>Ar uzturvielām bagāta, pilnvērtīga, šķidra pārtika ar tauku, ogļhidrātu un olbaltumvielu attiecību 4:1 (vaniļas garša). 100 ml produkta satur: tauki n</t>
        </is>
      </c>
      <c r="C1197" s="3" t="n">
        <v>4</v>
      </c>
      <c r="D1197" s="3" t="inlineStr">
        <is>
          <t>Isosource Standard Fibre 1000 ml</t>
        </is>
      </c>
      <c r="E1197" s="7" t="inlineStr">
        <is>
          <t>UNKNOWN</t>
        </is>
      </c>
      <c r="F1197" s="3" t="n">
        <v>0.5</v>
      </c>
      <c r="G1197" s="3" t="n">
        <v>1</v>
      </c>
      <c r="H1197" s="3" t="n">
        <v>0</v>
      </c>
      <c r="I1197" s="3" t="n">
        <v>1</v>
      </c>
      <c r="J1197" s="3" t="inlineStr"/>
      <c r="K1197" s="3" t="inlineStr">
        <is>
          <t>nutritionally_complete</t>
        </is>
      </c>
      <c r="L1197" s="3" t="inlineStr">
        <is>
          <t>UNKNOWN nutritionally_complete: Cannot determine 'nutritionally_complete' for this product</t>
        </is>
      </c>
    </row>
    <row r="1198">
      <c r="A1198" s="3" t="inlineStr">
        <is>
          <t>2.126</t>
        </is>
      </c>
      <c r="B1198" s="3" t="inlineStr">
        <is>
          <t>Ar uzturvielām bagāta, pilnvērtīga, šķidra pārtika ar tauku, ogļhidrātu un olbaltumvielu attiecību 4:1 (vaniļas garša). 100 ml produkta satur: tauki n</t>
        </is>
      </c>
      <c r="C1198" s="3" t="n">
        <v>5</v>
      </c>
      <c r="D1198" s="3" t="inlineStr">
        <is>
          <t>Isosource Energy 500 ml</t>
        </is>
      </c>
      <c r="E1198" s="7" t="inlineStr">
        <is>
          <t>UNKNOWN</t>
        </is>
      </c>
      <c r="F1198" s="3" t="n">
        <v>0.5</v>
      </c>
      <c r="G1198" s="3" t="n">
        <v>1</v>
      </c>
      <c r="H1198" s="3" t="n">
        <v>0</v>
      </c>
      <c r="I1198" s="3" t="n">
        <v>1</v>
      </c>
      <c r="J1198" s="3" t="inlineStr"/>
      <c r="K1198" s="3" t="inlineStr">
        <is>
          <t>nutritionally_complete</t>
        </is>
      </c>
      <c r="L1198" s="3" t="inlineStr">
        <is>
          <t>UNKNOWN nutritionally_complete: Cannot determine 'nutritionally_complete' for this product</t>
        </is>
      </c>
    </row>
    <row r="1199">
      <c r="A1199" s="3" t="inlineStr">
        <is>
          <t>2.127</t>
        </is>
      </c>
      <c r="B1199" s="3" t="inlineStr">
        <is>
          <t>Lietošanai gatava vidējo ķēžu taukskābes saturoša šķidrā emulsija. 100 ml produkta satur: ne vairāk kā 200 kcal, ne vairāk kā 25 g vidējo ķēžu taukskā</t>
        </is>
      </c>
      <c r="C1199" s="3" t="n">
        <v>1</v>
      </c>
      <c r="D1199" s="3" t="inlineStr">
        <is>
          <t>Isosource Standard 500 ml</t>
        </is>
      </c>
      <c r="E1199" s="5" t="inlineStr">
        <is>
          <t>NON_COMPLIANT</t>
        </is>
      </c>
      <c r="F1199" s="3" t="n">
        <v>0</v>
      </c>
      <c r="G1199" s="3" t="n">
        <v>0</v>
      </c>
      <c r="H1199" s="3" t="n">
        <v>1</v>
      </c>
      <c r="I1199" s="3" t="n">
        <v>0</v>
      </c>
      <c r="J1199" s="3" t="inlineStr">
        <is>
          <t>formulation: liquid vs emulsion</t>
        </is>
      </c>
      <c r="K1199" s="3" t="inlineStr"/>
      <c r="L1199" s="3" t="inlineStr">
        <is>
          <t>FAIL formulation: 'liquid' != 'emulsion'</t>
        </is>
      </c>
    </row>
    <row r="1200">
      <c r="A1200" s="3" t="inlineStr">
        <is>
          <t>2.127</t>
        </is>
      </c>
      <c r="B1200" s="3" t="inlineStr">
        <is>
          <t>Lietošanai gatava vidējo ķēžu taukskābes saturoša šķidrā emulsija. 100 ml produkta satur: ne vairāk kā 200 kcal, ne vairāk kā 25 g vidējo ķēžu taukskā</t>
        </is>
      </c>
      <c r="C1200" s="3" t="n">
        <v>2</v>
      </c>
      <c r="D1200" s="3" t="inlineStr">
        <is>
          <t>Isosource Standard 1000 ml</t>
        </is>
      </c>
      <c r="E1200" s="5" t="inlineStr">
        <is>
          <t>NON_COMPLIANT</t>
        </is>
      </c>
      <c r="F1200" s="3" t="n">
        <v>0</v>
      </c>
      <c r="G1200" s="3" t="n">
        <v>0</v>
      </c>
      <c r="H1200" s="3" t="n">
        <v>1</v>
      </c>
      <c r="I1200" s="3" t="n">
        <v>0</v>
      </c>
      <c r="J1200" s="3" t="inlineStr">
        <is>
          <t>formulation: liquid vs emulsion</t>
        </is>
      </c>
      <c r="K1200" s="3" t="inlineStr"/>
      <c r="L1200" s="3" t="inlineStr">
        <is>
          <t>FAIL formulation: 'liquid' != 'emulsion'</t>
        </is>
      </c>
    </row>
    <row r="1201">
      <c r="A1201" s="3" t="inlineStr">
        <is>
          <t>2.127</t>
        </is>
      </c>
      <c r="B1201" s="3" t="inlineStr">
        <is>
          <t>Lietošanai gatava vidējo ķēžu taukskābes saturoša šķidrā emulsija. 100 ml produkta satur: ne vairāk kā 200 kcal, ne vairāk kā 25 g vidējo ķēžu taukskā</t>
        </is>
      </c>
      <c r="C1201" s="3" t="n">
        <v>3</v>
      </c>
      <c r="D1201" s="3" t="inlineStr">
        <is>
          <t>Isosource Standard Fibre 500 ml</t>
        </is>
      </c>
      <c r="E1201" s="5" t="inlineStr">
        <is>
          <t>NON_COMPLIANT</t>
        </is>
      </c>
      <c r="F1201" s="3" t="n">
        <v>0</v>
      </c>
      <c r="G1201" s="3" t="n">
        <v>0</v>
      </c>
      <c r="H1201" s="3" t="n">
        <v>1</v>
      </c>
      <c r="I1201" s="3" t="n">
        <v>0</v>
      </c>
      <c r="J1201" s="3" t="inlineStr">
        <is>
          <t>formulation: liquid vs emulsion</t>
        </is>
      </c>
      <c r="K1201" s="3" t="inlineStr"/>
      <c r="L1201" s="3" t="inlineStr">
        <is>
          <t>FAIL formulation: 'liquid' != 'emulsion'</t>
        </is>
      </c>
    </row>
    <row r="1202">
      <c r="A1202" s="3" t="inlineStr">
        <is>
          <t>2.127</t>
        </is>
      </c>
      <c r="B1202" s="3" t="inlineStr">
        <is>
          <t>Lietošanai gatava vidējo ķēžu taukskābes saturoša šķidrā emulsija. 100 ml produkta satur: ne vairāk kā 200 kcal, ne vairāk kā 25 g vidējo ķēžu taukskā</t>
        </is>
      </c>
      <c r="C1202" s="3" t="n">
        <v>4</v>
      </c>
      <c r="D1202" s="3" t="inlineStr">
        <is>
          <t>Isosource Standard Fibre 1000 ml</t>
        </is>
      </c>
      <c r="E1202" s="5" t="inlineStr">
        <is>
          <t>NON_COMPLIANT</t>
        </is>
      </c>
      <c r="F1202" s="3" t="n">
        <v>0</v>
      </c>
      <c r="G1202" s="3" t="n">
        <v>0</v>
      </c>
      <c r="H1202" s="3" t="n">
        <v>1</v>
      </c>
      <c r="I1202" s="3" t="n">
        <v>0</v>
      </c>
      <c r="J1202" s="3" t="inlineStr">
        <is>
          <t>formulation: liquid vs emulsion</t>
        </is>
      </c>
      <c r="K1202" s="3" t="inlineStr"/>
      <c r="L1202" s="3" t="inlineStr">
        <is>
          <t>FAIL formulation: 'liquid' != 'emulsion'</t>
        </is>
      </c>
    </row>
    <row r="1203">
      <c r="A1203" s="3" t="inlineStr">
        <is>
          <t>2.127</t>
        </is>
      </c>
      <c r="B1203" s="3" t="inlineStr">
        <is>
          <t>Lietošanai gatava vidējo ķēžu taukskābes saturoša šķidrā emulsija. 100 ml produkta satur: ne vairāk kā 200 kcal, ne vairāk kā 25 g vidējo ķēžu taukskā</t>
        </is>
      </c>
      <c r="C1203" s="3" t="n">
        <v>5</v>
      </c>
      <c r="D1203" s="3" t="inlineStr">
        <is>
          <t>Isosource Energy 500 ml</t>
        </is>
      </c>
      <c r="E1203" s="5" t="inlineStr">
        <is>
          <t>NON_COMPLIANT</t>
        </is>
      </c>
      <c r="F1203" s="3" t="n">
        <v>0</v>
      </c>
      <c r="G1203" s="3" t="n">
        <v>0</v>
      </c>
      <c r="H1203" s="3" t="n">
        <v>1</v>
      </c>
      <c r="I1203" s="3" t="n">
        <v>0</v>
      </c>
      <c r="J1203" s="3" t="inlineStr">
        <is>
          <t>formulation: liquid vs emulsion</t>
        </is>
      </c>
      <c r="K1203" s="3" t="inlineStr"/>
      <c r="L1203" s="3" t="inlineStr">
        <is>
          <t>FAIL formulation: 'liquid' != 'emulsion'</t>
        </is>
      </c>
    </row>
    <row r="1204">
      <c r="A1204" s="3" t="inlineStr">
        <is>
          <t>2.128</t>
        </is>
      </c>
      <c r="B1204" s="3" t="inlineStr">
        <is>
          <t>Neitrālas garšas pulveris ar augstu vidējo ķēžu triglicerīdu saturu. 100 g produkta: ne vairāk kā 750 kcal, ne mazāk kā 55 g vidējo ķēžu triglicerīdu.</t>
        </is>
      </c>
      <c r="C1204" s="3" t="n">
        <v>1</v>
      </c>
      <c r="D1204" s="3" t="inlineStr">
        <is>
          <t>Resource Junior powder 400g</t>
        </is>
      </c>
      <c r="E1204" s="6" t="inlineStr">
        <is>
          <t>COMPLIANT</t>
        </is>
      </c>
      <c r="F1204" s="3" t="n">
        <v>1</v>
      </c>
      <c r="G1204" s="3" t="n">
        <v>1</v>
      </c>
      <c r="H1204" s="3" t="n">
        <v>0</v>
      </c>
      <c r="I1204" s="3" t="n">
        <v>0</v>
      </c>
      <c r="J1204" s="3" t="inlineStr"/>
      <c r="K1204" s="3" t="inlineStr"/>
      <c r="L1204" s="3" t="inlineStr">
        <is>
          <t>All checked criteria passed</t>
        </is>
      </c>
    </row>
    <row r="1205">
      <c r="A1205" s="3" t="inlineStr">
        <is>
          <t>2.128</t>
        </is>
      </c>
      <c r="B1205" s="3" t="inlineStr">
        <is>
          <t>Neitrālas garšas pulveris ar augstu vidējo ķēžu triglicerīdu saturu. 100 g produkta: ne vairāk kā 750 kcal, ne mazāk kā 55 g vidējo ķēžu triglicerīdu.</t>
        </is>
      </c>
      <c r="C1205" s="3" t="n">
        <v>2</v>
      </c>
      <c r="D1205" s="3" t="inlineStr">
        <is>
          <t>Althera HMO powder 400g</t>
        </is>
      </c>
      <c r="E1205" s="6" t="inlineStr">
        <is>
          <t>COMPLIANT</t>
        </is>
      </c>
      <c r="F1205" s="3" t="n">
        <v>1</v>
      </c>
      <c r="G1205" s="3" t="n">
        <v>1</v>
      </c>
      <c r="H1205" s="3" t="n">
        <v>0</v>
      </c>
      <c r="I1205" s="3" t="n">
        <v>0</v>
      </c>
      <c r="J1205" s="3" t="inlineStr"/>
      <c r="K1205" s="3" t="inlineStr"/>
      <c r="L1205" s="3" t="inlineStr">
        <is>
          <t>All checked criteria passed</t>
        </is>
      </c>
    </row>
    <row r="1206">
      <c r="A1206" s="3" t="inlineStr">
        <is>
          <t>2.128</t>
        </is>
      </c>
      <c r="B1206" s="3" t="inlineStr">
        <is>
          <t>Neitrālas garšas pulveris ar augstu vidējo ķēžu triglicerīdu saturu. 100 g produkta: ne vairāk kā 750 kcal, ne mazāk kā 55 g vidējo ķēžu triglicerīdu.</t>
        </is>
      </c>
      <c r="C1206" s="3" t="n">
        <v>3</v>
      </c>
      <c r="D1206" s="3" t="inlineStr">
        <is>
          <t>Alfamino HMO powder 400g</t>
        </is>
      </c>
      <c r="E1206" s="6" t="inlineStr">
        <is>
          <t>COMPLIANT</t>
        </is>
      </c>
      <c r="F1206" s="3" t="n">
        <v>1</v>
      </c>
      <c r="G1206" s="3" t="n">
        <v>1</v>
      </c>
      <c r="H1206" s="3" t="n">
        <v>0</v>
      </c>
      <c r="I1206" s="3" t="n">
        <v>0</v>
      </c>
      <c r="J1206" s="3" t="inlineStr"/>
      <c r="K1206" s="3" t="inlineStr"/>
      <c r="L1206" s="3" t="inlineStr">
        <is>
          <t>All checked criteria passed</t>
        </is>
      </c>
    </row>
    <row r="1207">
      <c r="A1207" s="3" t="inlineStr">
        <is>
          <t>2.128</t>
        </is>
      </c>
      <c r="B1207" s="3" t="inlineStr">
        <is>
          <t>Neitrālas garšas pulveris ar augstu vidējo ķēžu triglicerīdu saturu. 100 g produkta: ne vairāk kā 750 kcal, ne mazāk kā 55 g vidējo ķēžu triglicerīdu.</t>
        </is>
      </c>
      <c r="C1207" s="3" t="n">
        <v>4</v>
      </c>
      <c r="D1207" s="3" t="inlineStr">
        <is>
          <t>Alfamino Junior HMO powder 400g</t>
        </is>
      </c>
      <c r="E1207" s="6" t="inlineStr">
        <is>
          <t>COMPLIANT</t>
        </is>
      </c>
      <c r="F1207" s="3" t="n">
        <v>1</v>
      </c>
      <c r="G1207" s="3" t="n">
        <v>1</v>
      </c>
      <c r="H1207" s="3" t="n">
        <v>0</v>
      </c>
      <c r="I1207" s="3" t="n">
        <v>0</v>
      </c>
      <c r="J1207" s="3" t="inlineStr"/>
      <c r="K1207" s="3" t="inlineStr"/>
      <c r="L1207" s="3" t="inlineStr">
        <is>
          <t>All checked criteria passed</t>
        </is>
      </c>
    </row>
    <row r="1208">
      <c r="A1208" s="3" t="inlineStr">
        <is>
          <t>2.128</t>
        </is>
      </c>
      <c r="B1208" s="3" t="inlineStr">
        <is>
          <t>Neitrālas garšas pulveris ar augstu vidējo ķēžu triglicerīdu saturu. 100 g produkta: ne vairāk kā 750 kcal, ne mazāk kā 55 g vidējo ķēžu triglicerīdu.</t>
        </is>
      </c>
      <c r="C1208" s="3" t="n">
        <v>5</v>
      </c>
      <c r="D1208" s="3" t="inlineStr">
        <is>
          <t>Alfaré HMO powder 400g</t>
        </is>
      </c>
      <c r="E1208" s="6" t="inlineStr">
        <is>
          <t>COMPLIANT</t>
        </is>
      </c>
      <c r="F1208" s="3" t="n">
        <v>1</v>
      </c>
      <c r="G1208" s="3" t="n">
        <v>1</v>
      </c>
      <c r="H1208" s="3" t="n">
        <v>0</v>
      </c>
      <c r="I1208" s="3" t="n">
        <v>0</v>
      </c>
      <c r="J1208" s="3" t="inlineStr"/>
      <c r="K1208" s="3" t="inlineStr"/>
      <c r="L1208" s="3" t="inlineStr">
        <is>
          <t>All checked criteria passed</t>
        </is>
      </c>
    </row>
    <row r="1209">
      <c r="A1209" s="3" t="inlineStr">
        <is>
          <t>2.129</t>
        </is>
      </c>
      <c r="B1209" s="3" t="inlineStr">
        <is>
          <t>Īpašiem medicīniskiem nolūkiem paredzēta pārtika. Hipoalerģisks pulverveida uztura maisījums uz 100 % brīvo aminoskābju bāzes,  kas paredzēta diētiska</t>
        </is>
      </c>
      <c r="C1209" s="3" t="n">
        <v>1</v>
      </c>
      <c r="D1209" s="3" t="inlineStr">
        <is>
          <t>Resource Instant Protein powder 400g</t>
        </is>
      </c>
      <c r="E1209" s="7" t="inlineStr">
        <is>
          <t>UNKNOWN</t>
        </is>
      </c>
      <c r="F1209" s="3" t="n">
        <v>0.667</v>
      </c>
      <c r="G1209" s="3" t="n">
        <v>2</v>
      </c>
      <c r="H1209" s="3" t="n">
        <v>0</v>
      </c>
      <c r="I1209" s="3" t="n">
        <v>1</v>
      </c>
      <c r="J1209" s="3" t="inlineStr"/>
      <c r="K1209" s="3" t="inlineStr">
        <is>
          <t>hypoallergenic</t>
        </is>
      </c>
      <c r="L1209" s="3" t="inlineStr">
        <is>
          <t>UNKNOWN hypoallergenic: Cannot determine 'hypoallergenic' for this product</t>
        </is>
      </c>
    </row>
    <row r="1210">
      <c r="A1210" s="3" t="inlineStr">
        <is>
          <t>2.129</t>
        </is>
      </c>
      <c r="B1210" s="3" t="inlineStr">
        <is>
          <t>Īpašiem medicīniskiem nolūkiem paredzēta pārtika. Hipoalerģisks pulverveida uztura maisījums uz 100 % brīvo aminoskābju bāzes,  kas paredzēta diētiska</t>
        </is>
      </c>
      <c r="C1210" s="3" t="n">
        <v>2</v>
      </c>
      <c r="D1210" s="3" t="inlineStr">
        <is>
          <t>Modulen IBD powder 400g</t>
        </is>
      </c>
      <c r="E1210" s="7" t="inlineStr">
        <is>
          <t>UNKNOWN</t>
        </is>
      </c>
      <c r="F1210" s="3" t="n">
        <v>0.667</v>
      </c>
      <c r="G1210" s="3" t="n">
        <v>2</v>
      </c>
      <c r="H1210" s="3" t="n">
        <v>0</v>
      </c>
      <c r="I1210" s="3" t="n">
        <v>1</v>
      </c>
      <c r="J1210" s="3" t="inlineStr"/>
      <c r="K1210" s="3" t="inlineStr">
        <is>
          <t>hypoallergenic</t>
        </is>
      </c>
      <c r="L1210" s="3" t="inlineStr">
        <is>
          <t>UNKNOWN hypoallergenic: Cannot determine 'hypoallergenic' for this product</t>
        </is>
      </c>
    </row>
    <row r="1211">
      <c r="A1211" s="3" t="inlineStr">
        <is>
          <t>2.129</t>
        </is>
      </c>
      <c r="B1211" s="3" t="inlineStr">
        <is>
          <t>Īpašiem medicīniskiem nolūkiem paredzēta pārtika. Hipoalerģisks pulverveida uztura maisījums uz 100 % brīvo aminoskābju bāzes,  kas paredzēta diētiska</t>
        </is>
      </c>
      <c r="C1211" s="3" t="n">
        <v>3</v>
      </c>
      <c r="D1211" s="3" t="inlineStr">
        <is>
          <t>Althera HMO powder 400g</t>
        </is>
      </c>
      <c r="E1211" s="7" t="inlineStr">
        <is>
          <t>UNKNOWN</t>
        </is>
      </c>
      <c r="F1211" s="3" t="n">
        <v>0.333</v>
      </c>
      <c r="G1211" s="3" t="n">
        <v>1</v>
      </c>
      <c r="H1211" s="3" t="n">
        <v>0</v>
      </c>
      <c r="I1211" s="3" t="n">
        <v>2</v>
      </c>
      <c r="J1211" s="3" t="inlineStr"/>
      <c r="K1211" s="3" t="inlineStr">
        <is>
          <t>carbohydrates; hypoallergenic</t>
        </is>
      </c>
      <c r="L1211" s="3" t="inlineStr">
        <is>
          <t>UNKNOWN carbohydrates: Incompatible units for 'carbohydrates': product is g/100ml, requirement is g/100g; UNKNOWN hypoallergenic: Cannot determine 'hypoallergenic' for this product</t>
        </is>
      </c>
    </row>
    <row r="1212">
      <c r="A1212" s="3" t="inlineStr">
        <is>
          <t>2.129</t>
        </is>
      </c>
      <c r="B1212" s="3" t="inlineStr">
        <is>
          <t>Īpašiem medicīniskiem nolūkiem paredzēta pārtika. Hipoalerģisks pulverveida uztura maisījums uz 100 % brīvo aminoskābju bāzes,  kas paredzēta diētiska</t>
        </is>
      </c>
      <c r="C1212" s="3" t="n">
        <v>4</v>
      </c>
      <c r="D1212" s="3" t="inlineStr">
        <is>
          <t>Alfamino HMO powder 400g</t>
        </is>
      </c>
      <c r="E1212" s="7" t="inlineStr">
        <is>
          <t>UNKNOWN</t>
        </is>
      </c>
      <c r="F1212" s="3" t="n">
        <v>0.333</v>
      </c>
      <c r="G1212" s="3" t="n">
        <v>1</v>
      </c>
      <c r="H1212" s="3" t="n">
        <v>0</v>
      </c>
      <c r="I1212" s="3" t="n">
        <v>2</v>
      </c>
      <c r="J1212" s="3" t="inlineStr"/>
      <c r="K1212" s="3" t="inlineStr">
        <is>
          <t>carbohydrates; hypoallergenic</t>
        </is>
      </c>
      <c r="L1212" s="3" t="inlineStr">
        <is>
          <t>UNKNOWN carbohydrates: Incompatible units for 'carbohydrates': product is g/100ml, requirement is g/100g; UNKNOWN hypoallergenic: Cannot determine 'hypoallergenic' for this product</t>
        </is>
      </c>
    </row>
    <row r="1213">
      <c r="A1213" s="3" t="inlineStr">
        <is>
          <t>2.129</t>
        </is>
      </c>
      <c r="B1213" s="3" t="inlineStr">
        <is>
          <t>Īpašiem medicīniskiem nolūkiem paredzēta pārtika. Hipoalerģisks pulverveida uztura maisījums uz 100 % brīvo aminoskābju bāzes,  kas paredzēta diētiska</t>
        </is>
      </c>
      <c r="C1213" s="3" t="n">
        <v>5</v>
      </c>
      <c r="D1213" s="3" t="inlineStr">
        <is>
          <t>Alfamino Junior HMO powder 400g</t>
        </is>
      </c>
      <c r="E1213" s="7" t="inlineStr">
        <is>
          <t>UNKNOWN</t>
        </is>
      </c>
      <c r="F1213" s="3" t="n">
        <v>0.333</v>
      </c>
      <c r="G1213" s="3" t="n">
        <v>1</v>
      </c>
      <c r="H1213" s="3" t="n">
        <v>0</v>
      </c>
      <c r="I1213" s="3" t="n">
        <v>2</v>
      </c>
      <c r="J1213" s="3" t="inlineStr"/>
      <c r="K1213" s="3" t="inlineStr">
        <is>
          <t>carbohydrates; hypoallergenic</t>
        </is>
      </c>
      <c r="L1213" s="3" t="inlineStr">
        <is>
          <t>UNKNOWN carbohydrates: Incompatible units for 'carbohydrates': product is g/100ml, requirement is g/100g; UNKNOWN hypoallergenic: Cannot determine 'hypoallergenic' for this product</t>
        </is>
      </c>
    </row>
    <row r="1214">
      <c r="A1214" s="3" t="inlineStr">
        <is>
          <t>3.1</t>
        </is>
      </c>
      <c r="B1214" s="3" t="inlineStr">
        <is>
          <t>Emulsijas parenterālām infūzijām, kas paredzētas ievadei centrālajā un perifērajā vēnā</t>
        </is>
      </c>
      <c r="C1214" s="3" t="n">
        <v>1</v>
      </c>
      <c r="D1214" s="3" t="inlineStr">
        <is>
          <t>Isosource Standard 500 ml</t>
        </is>
      </c>
      <c r="E1214" s="5" t="inlineStr">
        <is>
          <t>NON_COMPLIANT</t>
        </is>
      </c>
      <c r="F1214" s="3" t="n">
        <v>0.5</v>
      </c>
      <c r="G1214" s="3" t="n">
        <v>1</v>
      </c>
      <c r="H1214" s="3" t="n">
        <v>1</v>
      </c>
      <c r="I1214" s="3" t="n">
        <v>0</v>
      </c>
      <c r="J1214" s="3" t="inlineStr">
        <is>
          <t>formulation: liquid vs emulsion</t>
        </is>
      </c>
      <c r="K1214" s="3" t="inlineStr"/>
      <c r="L1214" s="3" t="inlineStr">
        <is>
          <t>FAIL formulation: 'liquid' != 'emulsion'</t>
        </is>
      </c>
    </row>
    <row r="1215">
      <c r="A1215" s="3" t="inlineStr">
        <is>
          <t>3.1</t>
        </is>
      </c>
      <c r="B1215" s="3" t="inlineStr">
        <is>
          <t>Emulsijas parenterālām infūzijām, kas paredzētas ievadei centrālajā un perifērajā vēnā</t>
        </is>
      </c>
      <c r="C1215" s="3" t="n">
        <v>2</v>
      </c>
      <c r="D1215" s="3" t="inlineStr">
        <is>
          <t>Isosource Standard 1000 ml</t>
        </is>
      </c>
      <c r="E1215" s="5" t="inlineStr">
        <is>
          <t>NON_COMPLIANT</t>
        </is>
      </c>
      <c r="F1215" s="3" t="n">
        <v>0.5</v>
      </c>
      <c r="G1215" s="3" t="n">
        <v>1</v>
      </c>
      <c r="H1215" s="3" t="n">
        <v>1</v>
      </c>
      <c r="I1215" s="3" t="n">
        <v>0</v>
      </c>
      <c r="J1215" s="3" t="inlineStr">
        <is>
          <t>formulation: liquid vs emulsion</t>
        </is>
      </c>
      <c r="K1215" s="3" t="inlineStr"/>
      <c r="L1215" s="3" t="inlineStr">
        <is>
          <t>FAIL formulation: 'liquid' != 'emulsion'</t>
        </is>
      </c>
    </row>
    <row r="1216">
      <c r="A1216" s="3" t="inlineStr">
        <is>
          <t>3.1</t>
        </is>
      </c>
      <c r="B1216" s="3" t="inlineStr">
        <is>
          <t>Emulsijas parenterālām infūzijām, kas paredzētas ievadei centrālajā un perifērajā vēnā</t>
        </is>
      </c>
      <c r="C1216" s="3" t="n">
        <v>3</v>
      </c>
      <c r="D1216" s="3" t="inlineStr">
        <is>
          <t>Isosource Standard Fibre 500 ml</t>
        </is>
      </c>
      <c r="E1216" s="5" t="inlineStr">
        <is>
          <t>NON_COMPLIANT</t>
        </is>
      </c>
      <c r="F1216" s="3" t="n">
        <v>0.5</v>
      </c>
      <c r="G1216" s="3" t="n">
        <v>1</v>
      </c>
      <c r="H1216" s="3" t="n">
        <v>1</v>
      </c>
      <c r="I1216" s="3" t="n">
        <v>0</v>
      </c>
      <c r="J1216" s="3" t="inlineStr">
        <is>
          <t>formulation: liquid vs emulsion</t>
        </is>
      </c>
      <c r="K1216" s="3" t="inlineStr"/>
      <c r="L1216" s="3" t="inlineStr">
        <is>
          <t>FAIL formulation: 'liquid' != 'emulsion'</t>
        </is>
      </c>
    </row>
    <row r="1217">
      <c r="A1217" s="3" t="inlineStr">
        <is>
          <t>3.1</t>
        </is>
      </c>
      <c r="B1217" s="3" t="inlineStr">
        <is>
          <t>Emulsijas parenterālām infūzijām, kas paredzētas ievadei centrālajā un perifērajā vēnā</t>
        </is>
      </c>
      <c r="C1217" s="3" t="n">
        <v>4</v>
      </c>
      <c r="D1217" s="3" t="inlineStr">
        <is>
          <t>Isosource Standard Fibre 1000 ml</t>
        </is>
      </c>
      <c r="E1217" s="5" t="inlineStr">
        <is>
          <t>NON_COMPLIANT</t>
        </is>
      </c>
      <c r="F1217" s="3" t="n">
        <v>0.5</v>
      </c>
      <c r="G1217" s="3" t="n">
        <v>1</v>
      </c>
      <c r="H1217" s="3" t="n">
        <v>1</v>
      </c>
      <c r="I1217" s="3" t="n">
        <v>0</v>
      </c>
      <c r="J1217" s="3" t="inlineStr">
        <is>
          <t>formulation: liquid vs emulsion</t>
        </is>
      </c>
      <c r="K1217" s="3" t="inlineStr"/>
      <c r="L1217" s="3" t="inlineStr">
        <is>
          <t>FAIL formulation: 'liquid' != 'emulsion'</t>
        </is>
      </c>
    </row>
    <row r="1218">
      <c r="A1218" s="3" t="inlineStr">
        <is>
          <t>3.1</t>
        </is>
      </c>
      <c r="B1218" s="3" t="inlineStr">
        <is>
          <t>Emulsijas parenterālām infūzijām, kas paredzētas ievadei centrālajā un perifērajā vēnā</t>
        </is>
      </c>
      <c r="C1218" s="3" t="n">
        <v>5</v>
      </c>
      <c r="D1218" s="3" t="inlineStr">
        <is>
          <t>Isosource Energy 500 ml</t>
        </is>
      </c>
      <c r="E1218" s="5" t="inlineStr">
        <is>
          <t>NON_COMPLIANT</t>
        </is>
      </c>
      <c r="F1218" s="3" t="n">
        <v>0.5</v>
      </c>
      <c r="G1218" s="3" t="n">
        <v>1</v>
      </c>
      <c r="H1218" s="3" t="n">
        <v>1</v>
      </c>
      <c r="I1218" s="3" t="n">
        <v>0</v>
      </c>
      <c r="J1218" s="3" t="inlineStr">
        <is>
          <t>formulation: liquid vs emulsion</t>
        </is>
      </c>
      <c r="K1218" s="3" t="inlineStr"/>
      <c r="L1218" s="3" t="inlineStr">
        <is>
          <t>FAIL formulation: 'liquid' != 'emulsion'</t>
        </is>
      </c>
    </row>
    <row r="1219">
      <c r="A1219" s="3" t="inlineStr">
        <is>
          <t>3.1.1</t>
        </is>
      </c>
      <c r="B1219" s="3" t="inlineStr">
        <is>
          <t>Koncentrāts (šķīdums infūzijām):
1) satur L-alanil-L-glutamīnu,
2) koncentrācija - 200mg/ml,
3) tilpums -100 ml,
4) ATĶ: B05XB02</t>
        </is>
      </c>
      <c r="C1219" s="3" t="n">
        <v>1</v>
      </c>
      <c r="D1219" s="3" t="inlineStr">
        <is>
          <t>Isosource Standard 500 ml</t>
        </is>
      </c>
      <c r="E1219" s="5" t="inlineStr">
        <is>
          <t>NON_COMPLIANT</t>
        </is>
      </c>
      <c r="F1219" s="3" t="n">
        <v>0</v>
      </c>
      <c r="G1219" s="3" t="n">
        <v>0</v>
      </c>
      <c r="H1219" s="3" t="n">
        <v>2</v>
      </c>
      <c r="I1219" s="3" t="n">
        <v>1</v>
      </c>
      <c r="J1219" s="3" t="inlineStr">
        <is>
          <t>volume: 500.0 ml vs = 100.0 ml; formulation: liquid vs solution</t>
        </is>
      </c>
      <c r="K1219" s="3" t="inlineStr">
        <is>
          <t>atc_code</t>
        </is>
      </c>
      <c r="L1219" s="3" t="inlineStr">
        <is>
          <t>FAIL volume: 500.0 ml != 100.0 ml; UNKNOWN atc_code: No evaluator for 'atc_code' (categorical) — not verified; FAIL formulation: 'liquid' != 'solution'</t>
        </is>
      </c>
    </row>
    <row r="1220">
      <c r="A1220" s="3" t="inlineStr">
        <is>
          <t>3.1.1</t>
        </is>
      </c>
      <c r="B1220" s="3" t="inlineStr">
        <is>
          <t>Koncentrāts (šķīdums infūzijām):
1) satur L-alanil-L-glutamīnu,
2) koncentrācija - 200mg/ml,
3) tilpums -100 ml,
4) ATĶ: B05XB02</t>
        </is>
      </c>
      <c r="C1220" s="3" t="n">
        <v>2</v>
      </c>
      <c r="D1220" s="3" t="inlineStr">
        <is>
          <t>Isosource Standard 1000 ml</t>
        </is>
      </c>
      <c r="E1220" s="5" t="inlineStr">
        <is>
          <t>NON_COMPLIANT</t>
        </is>
      </c>
      <c r="F1220" s="3" t="n">
        <v>0</v>
      </c>
      <c r="G1220" s="3" t="n">
        <v>0</v>
      </c>
      <c r="H1220" s="3" t="n">
        <v>2</v>
      </c>
      <c r="I1220" s="3" t="n">
        <v>1</v>
      </c>
      <c r="J1220" s="3" t="inlineStr">
        <is>
          <t>volume: 1000.0 ml vs = 100.0 ml; formulation: liquid vs solution</t>
        </is>
      </c>
      <c r="K1220" s="3" t="inlineStr">
        <is>
          <t>atc_code</t>
        </is>
      </c>
      <c r="L1220" s="3" t="inlineStr">
        <is>
          <t>FAIL volume: 1000.0 ml != 100.0 ml; UNKNOWN atc_code: No evaluator for 'atc_code' (categorical) — not verified; FAIL formulation: 'liquid' != 'solution'</t>
        </is>
      </c>
    </row>
    <row r="1221">
      <c r="A1221" s="3" t="inlineStr">
        <is>
          <t>3.1.1</t>
        </is>
      </c>
      <c r="B1221" s="3" t="inlineStr">
        <is>
          <t>Koncentrāts (šķīdums infūzijām):
1) satur L-alanil-L-glutamīnu,
2) koncentrācija - 200mg/ml,
3) tilpums -100 ml,
4) ATĶ: B05XB02</t>
        </is>
      </c>
      <c r="C1221" s="3" t="n">
        <v>3</v>
      </c>
      <c r="D1221" s="3" t="inlineStr">
        <is>
          <t>Isosource Standard Fibre 500 ml</t>
        </is>
      </c>
      <c r="E1221" s="5" t="inlineStr">
        <is>
          <t>NON_COMPLIANT</t>
        </is>
      </c>
      <c r="F1221" s="3" t="n">
        <v>0</v>
      </c>
      <c r="G1221" s="3" t="n">
        <v>0</v>
      </c>
      <c r="H1221" s="3" t="n">
        <v>2</v>
      </c>
      <c r="I1221" s="3" t="n">
        <v>1</v>
      </c>
      <c r="J1221" s="3" t="inlineStr">
        <is>
          <t>volume: 500.0 ml vs = 100.0 ml; formulation: liquid vs solution</t>
        </is>
      </c>
      <c r="K1221" s="3" t="inlineStr">
        <is>
          <t>atc_code</t>
        </is>
      </c>
      <c r="L1221" s="3" t="inlineStr">
        <is>
          <t>FAIL volume: 500.0 ml != 100.0 ml; UNKNOWN atc_code: No evaluator for 'atc_code' (categorical) — not verified; FAIL formulation: 'liquid' != 'solution'</t>
        </is>
      </c>
    </row>
    <row r="1222">
      <c r="A1222" s="3" t="inlineStr">
        <is>
          <t>3.1.1</t>
        </is>
      </c>
      <c r="B1222" s="3" t="inlineStr">
        <is>
          <t>Koncentrāts (šķīdums infūzijām):
1) satur L-alanil-L-glutamīnu,
2) koncentrācija - 200mg/ml,
3) tilpums -100 ml,
4) ATĶ: B05XB02</t>
        </is>
      </c>
      <c r="C1222" s="3" t="n">
        <v>4</v>
      </c>
      <c r="D1222" s="3" t="inlineStr">
        <is>
          <t>Isosource Standard Fibre 1000 ml</t>
        </is>
      </c>
      <c r="E1222" s="5" t="inlineStr">
        <is>
          <t>NON_COMPLIANT</t>
        </is>
      </c>
      <c r="F1222" s="3" t="n">
        <v>0</v>
      </c>
      <c r="G1222" s="3" t="n">
        <v>0</v>
      </c>
      <c r="H1222" s="3" t="n">
        <v>2</v>
      </c>
      <c r="I1222" s="3" t="n">
        <v>1</v>
      </c>
      <c r="J1222" s="3" t="inlineStr">
        <is>
          <t>volume: 1000.0 ml vs = 100.0 ml; formulation: liquid vs solution</t>
        </is>
      </c>
      <c r="K1222" s="3" t="inlineStr">
        <is>
          <t>atc_code</t>
        </is>
      </c>
      <c r="L1222" s="3" t="inlineStr">
        <is>
          <t>FAIL volume: 1000.0 ml != 100.0 ml; UNKNOWN atc_code: No evaluator for 'atc_code' (categorical) — not verified; FAIL formulation: 'liquid' != 'solution'</t>
        </is>
      </c>
    </row>
    <row r="1223">
      <c r="A1223" s="3" t="inlineStr">
        <is>
          <t>3.1.1</t>
        </is>
      </c>
      <c r="B1223" s="3" t="inlineStr">
        <is>
          <t>Koncentrāts (šķīdums infūzijām):
1) satur L-alanil-L-glutamīnu,
2) koncentrācija - 200mg/ml,
3) tilpums -100 ml,
4) ATĶ: B05XB02</t>
        </is>
      </c>
      <c r="C1223" s="3" t="n">
        <v>5</v>
      </c>
      <c r="D1223" s="3" t="inlineStr">
        <is>
          <t>Isosource Energy 500 ml</t>
        </is>
      </c>
      <c r="E1223" s="5" t="inlineStr">
        <is>
          <t>NON_COMPLIANT</t>
        </is>
      </c>
      <c r="F1223" s="3" t="n">
        <v>0</v>
      </c>
      <c r="G1223" s="3" t="n">
        <v>0</v>
      </c>
      <c r="H1223" s="3" t="n">
        <v>2</v>
      </c>
      <c r="I1223" s="3" t="n">
        <v>1</v>
      </c>
      <c r="J1223" s="3" t="inlineStr">
        <is>
          <t>volume: 500.0 ml vs = 100.0 ml; formulation: liquid vs solution</t>
        </is>
      </c>
      <c r="K1223" s="3" t="inlineStr">
        <is>
          <t>atc_code</t>
        </is>
      </c>
      <c r="L1223" s="3" t="inlineStr">
        <is>
          <t>FAIL volume: 500.0 ml != 100.0 ml; UNKNOWN atc_code: No evaluator for 'atc_code' (categorical) — not verified; FAIL formulation: 'liquid' != 'solution'</t>
        </is>
      </c>
    </row>
    <row r="1224">
      <c r="A1224" s="3" t="inlineStr">
        <is>
          <t>3.1.2</t>
        </is>
      </c>
      <c r="B1224" s="3" t="inlineStr">
        <is>
          <t>Emulsija:
1) sastāv no trīs nodalījuma maisa sistēmas; 
2) satur aminoskābes, glikozi un tauku emulsiju;
3) satur elektrolītu sastāvu: nātrijs, kālijs</t>
        </is>
      </c>
      <c r="C1224" s="3" t="n">
        <v>1</v>
      </c>
      <c r="D1224" s="3" t="inlineStr">
        <is>
          <t>Isosource Standard 500 ml</t>
        </is>
      </c>
      <c r="E1224" s="5" t="inlineStr">
        <is>
          <t>NON_COMPLIANT</t>
        </is>
      </c>
      <c r="F1224" s="3" t="n">
        <v>0.333</v>
      </c>
      <c r="G1224" s="3" t="n">
        <v>3</v>
      </c>
      <c r="H1224" s="3" t="n">
        <v>1</v>
      </c>
      <c r="I1224" s="3" t="n">
        <v>5</v>
      </c>
      <c r="J1224" s="3" t="inlineStr">
        <is>
          <t>formulation: liquid vs emulsion</t>
        </is>
      </c>
      <c r="K1224" s="3" t="inlineStr">
        <is>
          <t>amino_acids; fish_oil; atc_code; contains_amino_acids; system_type</t>
        </is>
      </c>
      <c r="L1224" s="3" t="inlineStr">
        <is>
          <t>UNKNOWN amino_acids: Product has no value for 'amino_acids'; UNKNOWN fish_oil: Product has no value for 'fish_oil';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25">
      <c r="A1225" s="3" t="inlineStr">
        <is>
          <t>3.1.2</t>
        </is>
      </c>
      <c r="B1225" s="3" t="inlineStr">
        <is>
          <t>Emulsija:
1) sastāv no trīs nodalījuma maisa sistēmas; 
2) satur aminoskābes, glikozi un tauku emulsiju;
3) satur elektrolītu sastāvu: nātrijs, kālijs</t>
        </is>
      </c>
      <c r="C1225" s="3" t="n">
        <v>2</v>
      </c>
      <c r="D1225" s="3" t="inlineStr">
        <is>
          <t>Isosource Standard Fibre 500 ml</t>
        </is>
      </c>
      <c r="E1225" s="5" t="inlineStr">
        <is>
          <t>NON_COMPLIANT</t>
        </is>
      </c>
      <c r="F1225" s="3" t="n">
        <v>0.333</v>
      </c>
      <c r="G1225" s="3" t="n">
        <v>3</v>
      </c>
      <c r="H1225" s="3" t="n">
        <v>1</v>
      </c>
      <c r="I1225" s="3" t="n">
        <v>5</v>
      </c>
      <c r="J1225" s="3" t="inlineStr">
        <is>
          <t>formulation: liquid vs emulsion</t>
        </is>
      </c>
      <c r="K1225" s="3" t="inlineStr">
        <is>
          <t>amino_acids; fish_oil; atc_code; contains_amino_acids; system_type</t>
        </is>
      </c>
      <c r="L1225" s="3" t="inlineStr">
        <is>
          <t>UNKNOWN amino_acids: Product has no value for 'amino_acids'; UNKNOWN fish_oil: Product has no value for 'fish_oil';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26">
      <c r="A1226" s="3" t="inlineStr">
        <is>
          <t>3.1.2</t>
        </is>
      </c>
      <c r="B1226" s="3" t="inlineStr">
        <is>
          <t>Emulsija:
1) sastāv no trīs nodalījuma maisa sistēmas; 
2) satur aminoskābes, glikozi un tauku emulsiju;
3) satur elektrolītu sastāvu: nātrijs, kālijs</t>
        </is>
      </c>
      <c r="C1226" s="3" t="n">
        <v>3</v>
      </c>
      <c r="D1226" s="3" t="inlineStr">
        <is>
          <t>Isosource Energy 500 ml</t>
        </is>
      </c>
      <c r="E1226" s="5" t="inlineStr">
        <is>
          <t>NON_COMPLIANT</t>
        </is>
      </c>
      <c r="F1226" s="3" t="n">
        <v>0.333</v>
      </c>
      <c r="G1226" s="3" t="n">
        <v>3</v>
      </c>
      <c r="H1226" s="3" t="n">
        <v>1</v>
      </c>
      <c r="I1226" s="3" t="n">
        <v>5</v>
      </c>
      <c r="J1226" s="3" t="inlineStr">
        <is>
          <t>formulation: liquid vs emulsion</t>
        </is>
      </c>
      <c r="K1226" s="3" t="inlineStr">
        <is>
          <t>amino_acids; fish_oil; atc_code; contains_amino_acids; system_type</t>
        </is>
      </c>
      <c r="L1226" s="3" t="inlineStr">
        <is>
          <t>UNKNOWN amino_acids: Product has no value for 'amino_acids'; UNKNOWN fish_oil: Product has no value for 'fish_oil';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27">
      <c r="A1227" s="3" t="inlineStr">
        <is>
          <t>3.1.2</t>
        </is>
      </c>
      <c r="B1227" s="3" t="inlineStr">
        <is>
          <t>Emulsija:
1) sastāv no trīs nodalījuma maisa sistēmas; 
2) satur aminoskābes, glikozi un tauku emulsiju;
3) satur elektrolītu sastāvu: nātrijs, kālijs</t>
        </is>
      </c>
      <c r="C1227" s="3" t="n">
        <v>4</v>
      </c>
      <c r="D1227" s="3" t="inlineStr">
        <is>
          <t>Isosource Energy Fibre 500 ml</t>
        </is>
      </c>
      <c r="E1227" s="5" t="inlineStr">
        <is>
          <t>NON_COMPLIANT</t>
        </is>
      </c>
      <c r="F1227" s="3" t="n">
        <v>0.333</v>
      </c>
      <c r="G1227" s="3" t="n">
        <v>3</v>
      </c>
      <c r="H1227" s="3" t="n">
        <v>1</v>
      </c>
      <c r="I1227" s="3" t="n">
        <v>5</v>
      </c>
      <c r="J1227" s="3" t="inlineStr">
        <is>
          <t>formulation: liquid vs emulsion</t>
        </is>
      </c>
      <c r="K1227" s="3" t="inlineStr">
        <is>
          <t>amino_acids; fish_oil; atc_code; contains_amino_acids; system_type</t>
        </is>
      </c>
      <c r="L1227" s="3" t="inlineStr">
        <is>
          <t>UNKNOWN amino_acids: Product has no value for 'amino_acids'; UNKNOWN fish_oil: Product has no value for 'fish_oil';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28">
      <c r="A1228" s="3" t="inlineStr">
        <is>
          <t>3.1.2</t>
        </is>
      </c>
      <c r="B1228" s="3" t="inlineStr">
        <is>
          <t>Emulsija:
1) sastāv no trīs nodalījuma maisa sistēmas; 
2) satur aminoskābes, glikozi un tauku emulsiju;
3) satur elektrolītu sastāvu: nātrijs, kālijs</t>
        </is>
      </c>
      <c r="C1228" s="3" t="n">
        <v>5</v>
      </c>
      <c r="D1228" s="3" t="inlineStr">
        <is>
          <t>Isosource 2.0 Protein Fibre 500 ml</t>
        </is>
      </c>
      <c r="E1228" s="5" t="inlineStr">
        <is>
          <t>NON_COMPLIANT</t>
        </is>
      </c>
      <c r="F1228" s="3" t="n">
        <v>0.333</v>
      </c>
      <c r="G1228" s="3" t="n">
        <v>3</v>
      </c>
      <c r="H1228" s="3" t="n">
        <v>1</v>
      </c>
      <c r="I1228" s="3" t="n">
        <v>5</v>
      </c>
      <c r="J1228" s="3" t="inlineStr">
        <is>
          <t>formulation: liquid vs emulsion</t>
        </is>
      </c>
      <c r="K1228" s="3" t="inlineStr">
        <is>
          <t>amino_acids; fish_oil; atc_code; contains_amino_acids; system_type</t>
        </is>
      </c>
      <c r="L1228" s="3" t="inlineStr">
        <is>
          <t>UNKNOWN amino_acids: Product has no value for 'amino_acids'; UNKNOWN fish_oil: Product has no value for 'fish_oil';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29">
      <c r="A1229" s="3" t="inlineStr">
        <is>
          <t>3.1.3</t>
        </is>
      </c>
      <c r="B1229" s="3" t="inlineStr">
        <is>
          <t>Emulsija:
1) sastāv no trīs nodalījuma maisa sistēmas; 
2) satur aminoskābes, glikozi un tauku emulsiju;
3) satur elektrolītu sastāvu: nātrijs, kālijs</t>
        </is>
      </c>
      <c r="C1229" s="3" t="n">
        <v>1</v>
      </c>
      <c r="D1229" s="3" t="inlineStr">
        <is>
          <t>Isosource Standard 500 ml</t>
        </is>
      </c>
      <c r="E1229" s="5" t="inlineStr">
        <is>
          <t>NON_COMPLIANT</t>
        </is>
      </c>
      <c r="F1229" s="3" t="n">
        <v>0.222</v>
      </c>
      <c r="G1229" s="3" t="n">
        <v>2</v>
      </c>
      <c r="H1229" s="3" t="n">
        <v>2</v>
      </c>
      <c r="I1229" s="3" t="n">
        <v>5</v>
      </c>
      <c r="J1229" s="3" t="inlineStr">
        <is>
          <t>volume: 500.0 ml vs 1400.0-1600.0 ml; formulation: liquid vs emulsion</t>
        </is>
      </c>
      <c r="K1229" s="3" t="inlineStr">
        <is>
          <t>amino_acids; fish_oil; atc_code; contains_amino_acids; system_type</t>
        </is>
      </c>
      <c r="L1229" s="3" t="inlineStr">
        <is>
          <t>FAIL volume: 500.0 ml outside range 1400.0-1600.0 ml; UNKNOWN amino_acids: Product has no value for 'amino_acids'; UNKNOWN fish_oil: Product has no value for 'fish_oil';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30">
      <c r="A1230" s="3" t="inlineStr">
        <is>
          <t>3.1.3</t>
        </is>
      </c>
      <c r="B1230" s="3" t="inlineStr">
        <is>
          <t>Emulsija:
1) sastāv no trīs nodalījuma maisa sistēmas; 
2) satur aminoskābes, glikozi un tauku emulsiju;
3) satur elektrolītu sastāvu: nātrijs, kālijs</t>
        </is>
      </c>
      <c r="C1230" s="3" t="n">
        <v>2</v>
      </c>
      <c r="D1230" s="3" t="inlineStr">
        <is>
          <t>Isosource Standard 1000 ml</t>
        </is>
      </c>
      <c r="E1230" s="5" t="inlineStr">
        <is>
          <t>NON_COMPLIANT</t>
        </is>
      </c>
      <c r="F1230" s="3" t="n">
        <v>0.222</v>
      </c>
      <c r="G1230" s="3" t="n">
        <v>2</v>
      </c>
      <c r="H1230" s="3" t="n">
        <v>2</v>
      </c>
      <c r="I1230" s="3" t="n">
        <v>5</v>
      </c>
      <c r="J1230" s="3" t="inlineStr">
        <is>
          <t>volume: 1000.0 ml vs 1400.0-1600.0 ml; formulation: liquid vs emulsion</t>
        </is>
      </c>
      <c r="K1230" s="3" t="inlineStr">
        <is>
          <t>amino_acids; fish_oil; atc_code; contains_amino_acids; system_type</t>
        </is>
      </c>
      <c r="L1230" s="3" t="inlineStr">
        <is>
          <t>FAIL volume: 1000.0 ml outside range 1400.0-1600.0 ml; UNKNOWN amino_acids: Product has no value for 'amino_acids'; UNKNOWN fish_oil: Product has no value for 'fish_oil';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31">
      <c r="A1231" s="3" t="inlineStr">
        <is>
          <t>3.1.3</t>
        </is>
      </c>
      <c r="B1231" s="3" t="inlineStr">
        <is>
          <t>Emulsija:
1) sastāv no trīs nodalījuma maisa sistēmas; 
2) satur aminoskābes, glikozi un tauku emulsiju;
3) satur elektrolītu sastāvu: nātrijs, kālijs</t>
        </is>
      </c>
      <c r="C1231" s="3" t="n">
        <v>3</v>
      </c>
      <c r="D1231" s="3" t="inlineStr">
        <is>
          <t>Isosource Standard Fibre 500 ml</t>
        </is>
      </c>
      <c r="E1231" s="5" t="inlineStr">
        <is>
          <t>NON_COMPLIANT</t>
        </is>
      </c>
      <c r="F1231" s="3" t="n">
        <v>0.222</v>
      </c>
      <c r="G1231" s="3" t="n">
        <v>2</v>
      </c>
      <c r="H1231" s="3" t="n">
        <v>2</v>
      </c>
      <c r="I1231" s="3" t="n">
        <v>5</v>
      </c>
      <c r="J1231" s="3" t="inlineStr">
        <is>
          <t>volume: 500.0 ml vs 1400.0-1600.0 ml; formulation: liquid vs emulsion</t>
        </is>
      </c>
      <c r="K1231" s="3" t="inlineStr">
        <is>
          <t>amino_acids; fish_oil; atc_code; contains_amino_acids; system_type</t>
        </is>
      </c>
      <c r="L1231" s="3" t="inlineStr">
        <is>
          <t>FAIL volume: 500.0 ml outside range 1400.0-1600.0 ml; UNKNOWN amino_acids: Product has no value for 'amino_acids'; UNKNOWN fish_oil: Product has no value for 'fish_oil';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32">
      <c r="A1232" s="3" t="inlineStr">
        <is>
          <t>3.1.3</t>
        </is>
      </c>
      <c r="B1232" s="3" t="inlineStr">
        <is>
          <t>Emulsija:
1) sastāv no trīs nodalījuma maisa sistēmas; 
2) satur aminoskābes, glikozi un tauku emulsiju;
3) satur elektrolītu sastāvu: nātrijs, kālijs</t>
        </is>
      </c>
      <c r="C1232" s="3" t="n">
        <v>4</v>
      </c>
      <c r="D1232" s="3" t="inlineStr">
        <is>
          <t>Isosource Standard Fibre 1000 ml</t>
        </is>
      </c>
      <c r="E1232" s="5" t="inlineStr">
        <is>
          <t>NON_COMPLIANT</t>
        </is>
      </c>
      <c r="F1232" s="3" t="n">
        <v>0.222</v>
      </c>
      <c r="G1232" s="3" t="n">
        <v>2</v>
      </c>
      <c r="H1232" s="3" t="n">
        <v>2</v>
      </c>
      <c r="I1232" s="3" t="n">
        <v>5</v>
      </c>
      <c r="J1232" s="3" t="inlineStr">
        <is>
          <t>volume: 1000.0 ml vs 1400.0-1600.0 ml; formulation: liquid vs emulsion</t>
        </is>
      </c>
      <c r="K1232" s="3" t="inlineStr">
        <is>
          <t>amino_acids; fish_oil; atc_code; contains_amino_acids; system_type</t>
        </is>
      </c>
      <c r="L1232" s="3" t="inlineStr">
        <is>
          <t>FAIL volume: 1000.0 ml outside range 1400.0-1600.0 ml; UNKNOWN amino_acids: Product has no value for 'amino_acids'; UNKNOWN fish_oil: Product has no value for 'fish_oil';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33">
      <c r="A1233" s="3" t="inlineStr">
        <is>
          <t>3.1.3</t>
        </is>
      </c>
      <c r="B1233" s="3" t="inlineStr">
        <is>
          <t>Emulsija:
1) sastāv no trīs nodalījuma maisa sistēmas; 
2) satur aminoskābes, glikozi un tauku emulsiju;
3) satur elektrolītu sastāvu: nātrijs, kālijs</t>
        </is>
      </c>
      <c r="C1233" s="3" t="n">
        <v>5</v>
      </c>
      <c r="D1233" s="3" t="inlineStr">
        <is>
          <t>Isosource Energy 500 ml</t>
        </is>
      </c>
      <c r="E1233" s="5" t="inlineStr">
        <is>
          <t>NON_COMPLIANT</t>
        </is>
      </c>
      <c r="F1233" s="3" t="n">
        <v>0.222</v>
      </c>
      <c r="G1233" s="3" t="n">
        <v>2</v>
      </c>
      <c r="H1233" s="3" t="n">
        <v>2</v>
      </c>
      <c r="I1233" s="3" t="n">
        <v>5</v>
      </c>
      <c r="J1233" s="3" t="inlineStr">
        <is>
          <t>volume: 500.0 ml vs 1400.0-1600.0 ml; formulation: liquid vs emulsion</t>
        </is>
      </c>
      <c r="K1233" s="3" t="inlineStr">
        <is>
          <t>amino_acids; fish_oil; atc_code; contains_amino_acids; system_type</t>
        </is>
      </c>
      <c r="L1233" s="3" t="inlineStr">
        <is>
          <t>FAIL volume: 500.0 ml outside range 1400.0-1600.0 ml; UNKNOWN amino_acids: Product has no value for 'amino_acids'; UNKNOWN fish_oil: Product has no value for 'fish_oil';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34">
      <c r="A1234" s="3" t="inlineStr">
        <is>
          <t>3.1.4</t>
        </is>
      </c>
      <c r="B1234" s="3" t="inlineStr">
        <is>
          <t>Emulsija:
1) sastāv no trīs nodalījuma maisa sistēmas; 
2) satur aminoskābes, glikozi un tauku emulsiju;
3) satur elektrolītu sastāvu: nātrijs, kālijs</t>
        </is>
      </c>
      <c r="C1234" s="3" t="n">
        <v>1</v>
      </c>
      <c r="D1234" s="3" t="inlineStr">
        <is>
          <t>Isosource Standard 500 ml</t>
        </is>
      </c>
      <c r="E1234" s="5" t="inlineStr">
        <is>
          <t>NON_COMPLIANT</t>
        </is>
      </c>
      <c r="F1234" s="3" t="n">
        <v>0.222</v>
      </c>
      <c r="G1234" s="3" t="n">
        <v>2</v>
      </c>
      <c r="H1234" s="3" t="n">
        <v>2</v>
      </c>
      <c r="I1234" s="3" t="n">
        <v>5</v>
      </c>
      <c r="J1234" s="3" t="inlineStr">
        <is>
          <t>volume: 500.0 ml vs 1800.0-2100.0 ml; formulation: liquid vs emulsion</t>
        </is>
      </c>
      <c r="K1234" s="3" t="inlineStr">
        <is>
          <t>amino_acids; fish_oil; atc_code; contains_amino_acids; system_type</t>
        </is>
      </c>
      <c r="L1234" s="3" t="inlineStr">
        <is>
          <t>FAIL volume: 500.0 ml outside range 1800.0-2100.0 ml; UNKNOWN amino_acids: Product has no value for 'amino_acids'; UNKNOWN fish_oil: Product has no value for 'fish_oil';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35">
      <c r="A1235" s="3" t="inlineStr">
        <is>
          <t>3.1.4</t>
        </is>
      </c>
      <c r="B1235" s="3" t="inlineStr">
        <is>
          <t>Emulsija:
1) sastāv no trīs nodalījuma maisa sistēmas; 
2) satur aminoskābes, glikozi un tauku emulsiju;
3) satur elektrolītu sastāvu: nātrijs, kālijs</t>
        </is>
      </c>
      <c r="C1235" s="3" t="n">
        <v>2</v>
      </c>
      <c r="D1235" s="3" t="inlineStr">
        <is>
          <t>Isosource Standard 1000 ml</t>
        </is>
      </c>
      <c r="E1235" s="5" t="inlineStr">
        <is>
          <t>NON_COMPLIANT</t>
        </is>
      </c>
      <c r="F1235" s="3" t="n">
        <v>0.222</v>
      </c>
      <c r="G1235" s="3" t="n">
        <v>2</v>
      </c>
      <c r="H1235" s="3" t="n">
        <v>2</v>
      </c>
      <c r="I1235" s="3" t="n">
        <v>5</v>
      </c>
      <c r="J1235" s="3" t="inlineStr">
        <is>
          <t>volume: 1000.0 ml vs 1800.0-2100.0 ml; formulation: liquid vs emulsion</t>
        </is>
      </c>
      <c r="K1235" s="3" t="inlineStr">
        <is>
          <t>amino_acids; fish_oil; atc_code; contains_amino_acids; system_type</t>
        </is>
      </c>
      <c r="L1235" s="3" t="inlineStr">
        <is>
          <t>FAIL volume: 1000.0 ml outside range 1800.0-2100.0 ml; UNKNOWN amino_acids: Product has no value for 'amino_acids'; UNKNOWN fish_oil: Product has no value for 'fish_oil';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36">
      <c r="A1236" s="3" t="inlineStr">
        <is>
          <t>3.1.4</t>
        </is>
      </c>
      <c r="B1236" s="3" t="inlineStr">
        <is>
          <t>Emulsija:
1) sastāv no trīs nodalījuma maisa sistēmas; 
2) satur aminoskābes, glikozi un tauku emulsiju;
3) satur elektrolītu sastāvu: nātrijs, kālijs</t>
        </is>
      </c>
      <c r="C1236" s="3" t="n">
        <v>3</v>
      </c>
      <c r="D1236" s="3" t="inlineStr">
        <is>
          <t>Isosource Standard Fibre 500 ml</t>
        </is>
      </c>
      <c r="E1236" s="5" t="inlineStr">
        <is>
          <t>NON_COMPLIANT</t>
        </is>
      </c>
      <c r="F1236" s="3" t="n">
        <v>0.222</v>
      </c>
      <c r="G1236" s="3" t="n">
        <v>2</v>
      </c>
      <c r="H1236" s="3" t="n">
        <v>2</v>
      </c>
      <c r="I1236" s="3" t="n">
        <v>5</v>
      </c>
      <c r="J1236" s="3" t="inlineStr">
        <is>
          <t>volume: 500.0 ml vs 1800.0-2100.0 ml; formulation: liquid vs emulsion</t>
        </is>
      </c>
      <c r="K1236" s="3" t="inlineStr">
        <is>
          <t>amino_acids; fish_oil; atc_code; contains_amino_acids; system_type</t>
        </is>
      </c>
      <c r="L1236" s="3" t="inlineStr">
        <is>
          <t>FAIL volume: 500.0 ml outside range 1800.0-2100.0 ml; UNKNOWN amino_acids: Product has no value for 'amino_acids'; UNKNOWN fish_oil: Product has no value for 'fish_oil';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37">
      <c r="A1237" s="3" t="inlineStr">
        <is>
          <t>3.1.4</t>
        </is>
      </c>
      <c r="B1237" s="3" t="inlineStr">
        <is>
          <t>Emulsija:
1) sastāv no trīs nodalījuma maisa sistēmas; 
2) satur aminoskābes, glikozi un tauku emulsiju;
3) satur elektrolītu sastāvu: nātrijs, kālijs</t>
        </is>
      </c>
      <c r="C1237" s="3" t="n">
        <v>4</v>
      </c>
      <c r="D1237" s="3" t="inlineStr">
        <is>
          <t>Isosource Standard Fibre 1000 ml</t>
        </is>
      </c>
      <c r="E1237" s="5" t="inlineStr">
        <is>
          <t>NON_COMPLIANT</t>
        </is>
      </c>
      <c r="F1237" s="3" t="n">
        <v>0.222</v>
      </c>
      <c r="G1237" s="3" t="n">
        <v>2</v>
      </c>
      <c r="H1237" s="3" t="n">
        <v>2</v>
      </c>
      <c r="I1237" s="3" t="n">
        <v>5</v>
      </c>
      <c r="J1237" s="3" t="inlineStr">
        <is>
          <t>volume: 1000.0 ml vs 1800.0-2100.0 ml; formulation: liquid vs emulsion</t>
        </is>
      </c>
      <c r="K1237" s="3" t="inlineStr">
        <is>
          <t>amino_acids; fish_oil; atc_code; contains_amino_acids; system_type</t>
        </is>
      </c>
      <c r="L1237" s="3" t="inlineStr">
        <is>
          <t>FAIL volume: 1000.0 ml outside range 1800.0-2100.0 ml; UNKNOWN amino_acids: Product has no value for 'amino_acids'; UNKNOWN fish_oil: Product has no value for 'fish_oil';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38">
      <c r="A1238" s="3" t="inlineStr">
        <is>
          <t>3.1.4</t>
        </is>
      </c>
      <c r="B1238" s="3" t="inlineStr">
        <is>
          <t>Emulsija:
1) sastāv no trīs nodalījuma maisa sistēmas; 
2) satur aminoskābes, glikozi un tauku emulsiju;
3) satur elektrolītu sastāvu: nātrijs, kālijs</t>
        </is>
      </c>
      <c r="C1238" s="3" t="n">
        <v>5</v>
      </c>
      <c r="D1238" s="3" t="inlineStr">
        <is>
          <t>Isosource Energy 500 ml</t>
        </is>
      </c>
      <c r="E1238" s="5" t="inlineStr">
        <is>
          <t>NON_COMPLIANT</t>
        </is>
      </c>
      <c r="F1238" s="3" t="n">
        <v>0.222</v>
      </c>
      <c r="G1238" s="3" t="n">
        <v>2</v>
      </c>
      <c r="H1238" s="3" t="n">
        <v>2</v>
      </c>
      <c r="I1238" s="3" t="n">
        <v>5</v>
      </c>
      <c r="J1238" s="3" t="inlineStr">
        <is>
          <t>volume: 500.0 ml vs 1800.0-2100.0 ml; formulation: liquid vs emulsion</t>
        </is>
      </c>
      <c r="K1238" s="3" t="inlineStr">
        <is>
          <t>amino_acids; fish_oil; atc_code; contains_amino_acids; system_type</t>
        </is>
      </c>
      <c r="L1238" s="3" t="inlineStr">
        <is>
          <t>FAIL volume: 500.0 ml outside range 1800.0-2100.0 ml; UNKNOWN amino_acids: Product has no value for 'amino_acids'; UNKNOWN fish_oil: Product has no value for 'fish_oil';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39">
      <c r="A1239" s="3" t="inlineStr">
        <is>
          <t>3.1.5</t>
        </is>
      </c>
      <c r="B1239" s="3" t="inlineStr">
        <is>
          <t>Emulsija:
1) sastāv no trīs nodalījuma maisa sistēmas; 
2) satur aminoskābes, glikozi un tauku emulsiju;
3) satur elektrolītu sastāvu: nātrijs, kālijs</t>
        </is>
      </c>
      <c r="C1239" s="3" t="n">
        <v>1</v>
      </c>
      <c r="D1239" s="3" t="inlineStr">
        <is>
          <t>Isosource Standard 1000 ml</t>
        </is>
      </c>
      <c r="E1239" s="5" t="inlineStr">
        <is>
          <t>NON_COMPLIANT</t>
        </is>
      </c>
      <c r="F1239" s="3" t="n">
        <v>0.333</v>
      </c>
      <c r="G1239" s="3" t="n">
        <v>3</v>
      </c>
      <c r="H1239" s="3" t="n">
        <v>1</v>
      </c>
      <c r="I1239" s="3" t="n">
        <v>5</v>
      </c>
      <c r="J1239" s="3" t="inlineStr">
        <is>
          <t>formulation: liquid vs emulsion</t>
        </is>
      </c>
      <c r="K1239" s="3" t="inlineStr">
        <is>
          <t>amino_acids; fish_oil; atc_code; contains_amino_acids; system_type</t>
        </is>
      </c>
      <c r="L1239" s="3" t="inlineStr">
        <is>
          <t>UNKNOWN amino_acids: Product has no value for 'amino_acids'; UNKNOWN fish_oil: Product has no value for 'fish_oil';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40">
      <c r="A1240" s="3" t="inlineStr">
        <is>
          <t>3.1.5</t>
        </is>
      </c>
      <c r="B1240" s="3" t="inlineStr">
        <is>
          <t>Emulsija:
1) sastāv no trīs nodalījuma maisa sistēmas; 
2) satur aminoskābes, glikozi un tauku emulsiju;
3) satur elektrolītu sastāvu: nātrijs, kālijs</t>
        </is>
      </c>
      <c r="C1240" s="3" t="n">
        <v>2</v>
      </c>
      <c r="D1240" s="3" t="inlineStr">
        <is>
          <t>Isosource Standard Fibre 1000 ml</t>
        </is>
      </c>
      <c r="E1240" s="5" t="inlineStr">
        <is>
          <t>NON_COMPLIANT</t>
        </is>
      </c>
      <c r="F1240" s="3" t="n">
        <v>0.333</v>
      </c>
      <c r="G1240" s="3" t="n">
        <v>3</v>
      </c>
      <c r="H1240" s="3" t="n">
        <v>1</v>
      </c>
      <c r="I1240" s="3" t="n">
        <v>5</v>
      </c>
      <c r="J1240" s="3" t="inlineStr">
        <is>
          <t>formulation: liquid vs emulsion</t>
        </is>
      </c>
      <c r="K1240" s="3" t="inlineStr">
        <is>
          <t>amino_acids; fish_oil; atc_code; contains_amino_acids; system_type</t>
        </is>
      </c>
      <c r="L1240" s="3" t="inlineStr">
        <is>
          <t>UNKNOWN amino_acids: Product has no value for 'amino_acids'; UNKNOWN fish_oil: Product has no value for 'fish_oil';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41">
      <c r="A1241" s="3" t="inlineStr">
        <is>
          <t>3.1.5</t>
        </is>
      </c>
      <c r="B1241" s="3" t="inlineStr">
        <is>
          <t>Emulsija:
1) sastāv no trīs nodalījuma maisa sistēmas; 
2) satur aminoskābes, glikozi un tauku emulsiju;
3) satur elektrolītu sastāvu: nātrijs, kālijs</t>
        </is>
      </c>
      <c r="C1241" s="3" t="n">
        <v>3</v>
      </c>
      <c r="D1241" s="3" t="inlineStr">
        <is>
          <t>Isosource Standard 500 ml</t>
        </is>
      </c>
      <c r="E1241" s="5" t="inlineStr">
        <is>
          <t>NON_COMPLIANT</t>
        </is>
      </c>
      <c r="F1241" s="3" t="n">
        <v>0.222</v>
      </c>
      <c r="G1241" s="3" t="n">
        <v>2</v>
      </c>
      <c r="H1241" s="3" t="n">
        <v>2</v>
      </c>
      <c r="I1241" s="3" t="n">
        <v>5</v>
      </c>
      <c r="J1241" s="3" t="inlineStr">
        <is>
          <t>volume: 500.0 ml vs 900.0-1300.0 ml; formulation: liquid vs emulsion</t>
        </is>
      </c>
      <c r="K1241" s="3" t="inlineStr">
        <is>
          <t>amino_acids; fish_oil; atc_code; contains_amino_acids; system_type</t>
        </is>
      </c>
      <c r="L1241" s="3" t="inlineStr">
        <is>
          <t>FAIL volume: 500.0 ml outside range 900.0-1300.0 ml; UNKNOWN amino_acids: Product has no value for 'amino_acids'; UNKNOWN fish_oil: Product has no value for 'fish_oil';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42">
      <c r="A1242" s="3" t="inlineStr">
        <is>
          <t>3.1.5</t>
        </is>
      </c>
      <c r="B1242" s="3" t="inlineStr">
        <is>
          <t>Emulsija:
1) sastāv no trīs nodalījuma maisa sistēmas; 
2) satur aminoskābes, glikozi un tauku emulsiju;
3) satur elektrolītu sastāvu: nātrijs, kālijs</t>
        </is>
      </c>
      <c r="C1242" s="3" t="n">
        <v>4</v>
      </c>
      <c r="D1242" s="3" t="inlineStr">
        <is>
          <t>Isosource Standard Fibre 500 ml</t>
        </is>
      </c>
      <c r="E1242" s="5" t="inlineStr">
        <is>
          <t>NON_COMPLIANT</t>
        </is>
      </c>
      <c r="F1242" s="3" t="n">
        <v>0.222</v>
      </c>
      <c r="G1242" s="3" t="n">
        <v>2</v>
      </c>
      <c r="H1242" s="3" t="n">
        <v>2</v>
      </c>
      <c r="I1242" s="3" t="n">
        <v>5</v>
      </c>
      <c r="J1242" s="3" t="inlineStr">
        <is>
          <t>volume: 500.0 ml vs 900.0-1300.0 ml; formulation: liquid vs emulsion</t>
        </is>
      </c>
      <c r="K1242" s="3" t="inlineStr">
        <is>
          <t>amino_acids; fish_oil; atc_code; contains_amino_acids; system_type</t>
        </is>
      </c>
      <c r="L1242" s="3" t="inlineStr">
        <is>
          <t>FAIL volume: 500.0 ml outside range 900.0-1300.0 ml; UNKNOWN amino_acids: Product has no value for 'amino_acids'; UNKNOWN fish_oil: Product has no value for 'fish_oil';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43">
      <c r="A1243" s="3" t="inlineStr">
        <is>
          <t>3.1.5</t>
        </is>
      </c>
      <c r="B1243" s="3" t="inlineStr">
        <is>
          <t>Emulsija:
1) sastāv no trīs nodalījuma maisa sistēmas; 
2) satur aminoskābes, glikozi un tauku emulsiju;
3) satur elektrolītu sastāvu: nātrijs, kālijs</t>
        </is>
      </c>
      <c r="C1243" s="3" t="n">
        <v>5</v>
      </c>
      <c r="D1243" s="3" t="inlineStr">
        <is>
          <t>Isosource Energy 500 ml</t>
        </is>
      </c>
      <c r="E1243" s="5" t="inlineStr">
        <is>
          <t>NON_COMPLIANT</t>
        </is>
      </c>
      <c r="F1243" s="3" t="n">
        <v>0.222</v>
      </c>
      <c r="G1243" s="3" t="n">
        <v>2</v>
      </c>
      <c r="H1243" s="3" t="n">
        <v>2</v>
      </c>
      <c r="I1243" s="3" t="n">
        <v>5</v>
      </c>
      <c r="J1243" s="3" t="inlineStr">
        <is>
          <t>volume: 500.0 ml vs 900.0-1300.0 ml; formulation: liquid vs emulsion</t>
        </is>
      </c>
      <c r="K1243" s="3" t="inlineStr">
        <is>
          <t>amino_acids; fish_oil; atc_code; contains_amino_acids; system_type</t>
        </is>
      </c>
      <c r="L1243" s="3" t="inlineStr">
        <is>
          <t>FAIL volume: 500.0 ml outside range 900.0-1300.0 ml; UNKNOWN amino_acids: Product has no value for 'amino_acids'; UNKNOWN fish_oil: Product has no value for 'fish_oil';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44">
      <c r="A1244" s="3" t="inlineStr">
        <is>
          <t>3.1.6</t>
        </is>
      </c>
      <c r="B1244" s="3" t="inlineStr">
        <is>
          <t>Emulsija:
1) sastāv no trīs nodalījuma maisa sistēmas;
2) satur aminoskābes, glikozi un tauku emulsiju;
3) satur elektrolītu sastāvu: nātrijs, kālijs,</t>
        </is>
      </c>
      <c r="C1244" s="3" t="n">
        <v>1</v>
      </c>
      <c r="D1244" s="3" t="inlineStr">
        <is>
          <t>Isosource Standard 500 ml</t>
        </is>
      </c>
      <c r="E1244" s="5" t="inlineStr">
        <is>
          <t>NON_COMPLIANT</t>
        </is>
      </c>
      <c r="F1244" s="3" t="n">
        <v>0.25</v>
      </c>
      <c r="G1244" s="3" t="n">
        <v>2</v>
      </c>
      <c r="H1244" s="3" t="n">
        <v>2</v>
      </c>
      <c r="I1244" s="3" t="n">
        <v>4</v>
      </c>
      <c r="J1244" s="3" t="inlineStr">
        <is>
          <t>volume: 500.0 ml vs 1850.0-1950.0 ml; formulation: liquid vs emulsion</t>
        </is>
      </c>
      <c r="K1244" s="3" t="inlineStr">
        <is>
          <t>amino_acids; atc_code; contains_amino_acids; system_type</t>
        </is>
      </c>
      <c r="L1244" s="3" t="inlineStr">
        <is>
          <t>FAIL volume: 500.0 ml outside range 1850.0-1950.0 ml; UNKNOWN amino_acids: Product has no value for 'amino_acids';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45">
      <c r="A1245" s="3" t="inlineStr">
        <is>
          <t>3.1.6</t>
        </is>
      </c>
      <c r="B1245" s="3" t="inlineStr">
        <is>
          <t>Emulsija:
1) sastāv no trīs nodalījuma maisa sistēmas;
2) satur aminoskābes, glikozi un tauku emulsiju;
3) satur elektrolītu sastāvu: nātrijs, kālijs,</t>
        </is>
      </c>
      <c r="C1245" s="3" t="n">
        <v>2</v>
      </c>
      <c r="D1245" s="3" t="inlineStr">
        <is>
          <t>Isosource Standard 1000 ml</t>
        </is>
      </c>
      <c r="E1245" s="5" t="inlineStr">
        <is>
          <t>NON_COMPLIANT</t>
        </is>
      </c>
      <c r="F1245" s="3" t="n">
        <v>0.25</v>
      </c>
      <c r="G1245" s="3" t="n">
        <v>2</v>
      </c>
      <c r="H1245" s="3" t="n">
        <v>2</v>
      </c>
      <c r="I1245" s="3" t="n">
        <v>4</v>
      </c>
      <c r="J1245" s="3" t="inlineStr">
        <is>
          <t>volume: 1000.0 ml vs 1850.0-1950.0 ml; formulation: liquid vs emulsion</t>
        </is>
      </c>
      <c r="K1245" s="3" t="inlineStr">
        <is>
          <t>amino_acids; atc_code; contains_amino_acids; system_type</t>
        </is>
      </c>
      <c r="L1245" s="3" t="inlineStr">
        <is>
          <t>FAIL volume: 1000.0 ml outside range 1850.0-1950.0 ml; UNKNOWN amino_acids: Product has no value for 'amino_acids';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46">
      <c r="A1246" s="3" t="inlineStr">
        <is>
          <t>3.1.6</t>
        </is>
      </c>
      <c r="B1246" s="3" t="inlineStr">
        <is>
          <t>Emulsija:
1) sastāv no trīs nodalījuma maisa sistēmas;
2) satur aminoskābes, glikozi un tauku emulsiju;
3) satur elektrolītu sastāvu: nātrijs, kālijs,</t>
        </is>
      </c>
      <c r="C1246" s="3" t="n">
        <v>3</v>
      </c>
      <c r="D1246" s="3" t="inlineStr">
        <is>
          <t>Isosource Standard Fibre 500 ml</t>
        </is>
      </c>
      <c r="E1246" s="5" t="inlineStr">
        <is>
          <t>NON_COMPLIANT</t>
        </is>
      </c>
      <c r="F1246" s="3" t="n">
        <v>0.25</v>
      </c>
      <c r="G1246" s="3" t="n">
        <v>2</v>
      </c>
      <c r="H1246" s="3" t="n">
        <v>2</v>
      </c>
      <c r="I1246" s="3" t="n">
        <v>4</v>
      </c>
      <c r="J1246" s="3" t="inlineStr">
        <is>
          <t>volume: 500.0 ml vs 1850.0-1950.0 ml; formulation: liquid vs emulsion</t>
        </is>
      </c>
      <c r="K1246" s="3" t="inlineStr">
        <is>
          <t>amino_acids; atc_code; contains_amino_acids; system_type</t>
        </is>
      </c>
      <c r="L1246" s="3" t="inlineStr">
        <is>
          <t>FAIL volume: 500.0 ml outside range 1850.0-1950.0 ml; UNKNOWN amino_acids: Product has no value for 'amino_acids';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47">
      <c r="A1247" s="3" t="inlineStr">
        <is>
          <t>3.1.6</t>
        </is>
      </c>
      <c r="B1247" s="3" t="inlineStr">
        <is>
          <t>Emulsija:
1) sastāv no trīs nodalījuma maisa sistēmas;
2) satur aminoskābes, glikozi un tauku emulsiju;
3) satur elektrolītu sastāvu: nātrijs, kālijs,</t>
        </is>
      </c>
      <c r="C1247" s="3" t="n">
        <v>4</v>
      </c>
      <c r="D1247" s="3" t="inlineStr">
        <is>
          <t>Isosource Standard Fibre 1000 ml</t>
        </is>
      </c>
      <c r="E1247" s="5" t="inlineStr">
        <is>
          <t>NON_COMPLIANT</t>
        </is>
      </c>
      <c r="F1247" s="3" t="n">
        <v>0.25</v>
      </c>
      <c r="G1247" s="3" t="n">
        <v>2</v>
      </c>
      <c r="H1247" s="3" t="n">
        <v>2</v>
      </c>
      <c r="I1247" s="3" t="n">
        <v>4</v>
      </c>
      <c r="J1247" s="3" t="inlineStr">
        <is>
          <t>volume: 1000.0 ml vs 1850.0-1950.0 ml; formulation: liquid vs emulsion</t>
        </is>
      </c>
      <c r="K1247" s="3" t="inlineStr">
        <is>
          <t>amino_acids; atc_code; contains_amino_acids; system_type</t>
        </is>
      </c>
      <c r="L1247" s="3" t="inlineStr">
        <is>
          <t>FAIL volume: 1000.0 ml outside range 1850.0-1950.0 ml; UNKNOWN amino_acids: Product has no value for 'amino_acids';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48">
      <c r="A1248" s="3" t="inlineStr">
        <is>
          <t>3.1.6</t>
        </is>
      </c>
      <c r="B1248" s="3" t="inlineStr">
        <is>
          <t>Emulsija:
1) sastāv no trīs nodalījuma maisa sistēmas;
2) satur aminoskābes, glikozi un tauku emulsiju;
3) satur elektrolītu sastāvu: nātrijs, kālijs,</t>
        </is>
      </c>
      <c r="C1248" s="3" t="n">
        <v>5</v>
      </c>
      <c r="D1248" s="3" t="inlineStr">
        <is>
          <t>Isosource Energy 500 ml</t>
        </is>
      </c>
      <c r="E1248" s="5" t="inlineStr">
        <is>
          <t>NON_COMPLIANT</t>
        </is>
      </c>
      <c r="F1248" s="3" t="n">
        <v>0.25</v>
      </c>
      <c r="G1248" s="3" t="n">
        <v>2</v>
      </c>
      <c r="H1248" s="3" t="n">
        <v>2</v>
      </c>
      <c r="I1248" s="3" t="n">
        <v>4</v>
      </c>
      <c r="J1248" s="3" t="inlineStr">
        <is>
          <t>volume: 500.0 ml vs 1850.0-1950.0 ml; formulation: liquid vs emulsion</t>
        </is>
      </c>
      <c r="K1248" s="3" t="inlineStr">
        <is>
          <t>amino_acids; atc_code; contains_amino_acids; system_type</t>
        </is>
      </c>
      <c r="L1248" s="3" t="inlineStr">
        <is>
          <t>FAIL volume: 500.0 ml outside range 1850.0-1950.0 ml; UNKNOWN amino_acids: Product has no value for 'amino_acids';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49">
      <c r="A1249" s="3" t="inlineStr">
        <is>
          <t>3.1.7</t>
        </is>
      </c>
      <c r="B1249" s="3" t="inlineStr">
        <is>
          <t>Emulsija:
1) sastāv no trīs nodalījuma maisa sistēmas;
2) satur aminoskābes, glikozi un tauku emulsiju;
3) satur elektrolītu sastāvu: nātrijs, kālijs,</t>
        </is>
      </c>
      <c r="C1249" s="3" t="n">
        <v>1</v>
      </c>
      <c r="D1249" s="3" t="inlineStr">
        <is>
          <t>Isosource Standard 500 ml</t>
        </is>
      </c>
      <c r="E1249" s="5" t="inlineStr">
        <is>
          <t>NON_COMPLIANT</t>
        </is>
      </c>
      <c r="F1249" s="3" t="n">
        <v>0.25</v>
      </c>
      <c r="G1249" s="3" t="n">
        <v>2</v>
      </c>
      <c r="H1249" s="3" t="n">
        <v>2</v>
      </c>
      <c r="I1249" s="3" t="n">
        <v>4</v>
      </c>
      <c r="J1249" s="3" t="inlineStr">
        <is>
          <t>volume: 500.0 ml vs 1400.0-1500.0 ml; formulation: liquid vs emulsion</t>
        </is>
      </c>
      <c r="K1249" s="3" t="inlineStr">
        <is>
          <t>amino_acids; atc_code; contains_amino_acids; system_type</t>
        </is>
      </c>
      <c r="L1249" s="3" t="inlineStr">
        <is>
          <t>FAIL volume: 500.0 ml outside range 1400.0-1500.0 ml; UNKNOWN amino_acids: Product has no value for 'amino_acids';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50">
      <c r="A1250" s="3" t="inlineStr">
        <is>
          <t>3.1.7</t>
        </is>
      </c>
      <c r="B1250" s="3" t="inlineStr">
        <is>
          <t>Emulsija:
1) sastāv no trīs nodalījuma maisa sistēmas;
2) satur aminoskābes, glikozi un tauku emulsiju;
3) satur elektrolītu sastāvu: nātrijs, kālijs,</t>
        </is>
      </c>
      <c r="C1250" s="3" t="n">
        <v>2</v>
      </c>
      <c r="D1250" s="3" t="inlineStr">
        <is>
          <t>Isosource Standard 1000 ml</t>
        </is>
      </c>
      <c r="E1250" s="5" t="inlineStr">
        <is>
          <t>NON_COMPLIANT</t>
        </is>
      </c>
      <c r="F1250" s="3" t="n">
        <v>0.25</v>
      </c>
      <c r="G1250" s="3" t="n">
        <v>2</v>
      </c>
      <c r="H1250" s="3" t="n">
        <v>2</v>
      </c>
      <c r="I1250" s="3" t="n">
        <v>4</v>
      </c>
      <c r="J1250" s="3" t="inlineStr">
        <is>
          <t>volume: 1000.0 ml vs 1400.0-1500.0 ml; formulation: liquid vs emulsion</t>
        </is>
      </c>
      <c r="K1250" s="3" t="inlineStr">
        <is>
          <t>amino_acids; atc_code; contains_amino_acids; system_type</t>
        </is>
      </c>
      <c r="L1250" s="3" t="inlineStr">
        <is>
          <t>FAIL volume: 1000.0 ml outside range 1400.0-1500.0 ml; UNKNOWN amino_acids: Product has no value for 'amino_acids';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51">
      <c r="A1251" s="3" t="inlineStr">
        <is>
          <t>3.1.7</t>
        </is>
      </c>
      <c r="B1251" s="3" t="inlineStr">
        <is>
          <t>Emulsija:
1) sastāv no trīs nodalījuma maisa sistēmas;
2) satur aminoskābes, glikozi un tauku emulsiju;
3) satur elektrolītu sastāvu: nātrijs, kālijs,</t>
        </is>
      </c>
      <c r="C1251" s="3" t="n">
        <v>3</v>
      </c>
      <c r="D1251" s="3" t="inlineStr">
        <is>
          <t>Isosource Standard Fibre 500 ml</t>
        </is>
      </c>
      <c r="E1251" s="5" t="inlineStr">
        <is>
          <t>NON_COMPLIANT</t>
        </is>
      </c>
      <c r="F1251" s="3" t="n">
        <v>0.25</v>
      </c>
      <c r="G1251" s="3" t="n">
        <v>2</v>
      </c>
      <c r="H1251" s="3" t="n">
        <v>2</v>
      </c>
      <c r="I1251" s="3" t="n">
        <v>4</v>
      </c>
      <c r="J1251" s="3" t="inlineStr">
        <is>
          <t>volume: 500.0 ml vs 1400.0-1500.0 ml; formulation: liquid vs emulsion</t>
        </is>
      </c>
      <c r="K1251" s="3" t="inlineStr">
        <is>
          <t>amino_acids; atc_code; contains_amino_acids; system_type</t>
        </is>
      </c>
      <c r="L1251" s="3" t="inlineStr">
        <is>
          <t>FAIL volume: 500.0 ml outside range 1400.0-1500.0 ml; UNKNOWN amino_acids: Product has no value for 'amino_acids';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52">
      <c r="A1252" s="3" t="inlineStr">
        <is>
          <t>3.1.7</t>
        </is>
      </c>
      <c r="B1252" s="3" t="inlineStr">
        <is>
          <t>Emulsija:
1) sastāv no trīs nodalījuma maisa sistēmas;
2) satur aminoskābes, glikozi un tauku emulsiju;
3) satur elektrolītu sastāvu: nātrijs, kālijs,</t>
        </is>
      </c>
      <c r="C1252" s="3" t="n">
        <v>4</v>
      </c>
      <c r="D1252" s="3" t="inlineStr">
        <is>
          <t>Isosource Standard Fibre 1000 ml</t>
        </is>
      </c>
      <c r="E1252" s="5" t="inlineStr">
        <is>
          <t>NON_COMPLIANT</t>
        </is>
      </c>
      <c r="F1252" s="3" t="n">
        <v>0.25</v>
      </c>
      <c r="G1252" s="3" t="n">
        <v>2</v>
      </c>
      <c r="H1252" s="3" t="n">
        <v>2</v>
      </c>
      <c r="I1252" s="3" t="n">
        <v>4</v>
      </c>
      <c r="J1252" s="3" t="inlineStr">
        <is>
          <t>volume: 1000.0 ml vs 1400.0-1500.0 ml; formulation: liquid vs emulsion</t>
        </is>
      </c>
      <c r="K1252" s="3" t="inlineStr">
        <is>
          <t>amino_acids; atc_code; contains_amino_acids; system_type</t>
        </is>
      </c>
      <c r="L1252" s="3" t="inlineStr">
        <is>
          <t>FAIL volume: 1000.0 ml outside range 1400.0-1500.0 ml; UNKNOWN amino_acids: Product has no value for 'amino_acids';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53">
      <c r="A1253" s="3" t="inlineStr">
        <is>
          <t>3.1.7</t>
        </is>
      </c>
      <c r="B1253" s="3" t="inlineStr">
        <is>
          <t>Emulsija:
1) sastāv no trīs nodalījuma maisa sistēmas;
2) satur aminoskābes, glikozi un tauku emulsiju;
3) satur elektrolītu sastāvu: nātrijs, kālijs,</t>
        </is>
      </c>
      <c r="C1253" s="3" t="n">
        <v>5</v>
      </c>
      <c r="D1253" s="3" t="inlineStr">
        <is>
          <t>Isosource Energy 500 ml</t>
        </is>
      </c>
      <c r="E1253" s="5" t="inlineStr">
        <is>
          <t>NON_COMPLIANT</t>
        </is>
      </c>
      <c r="F1253" s="3" t="n">
        <v>0.25</v>
      </c>
      <c r="G1253" s="3" t="n">
        <v>2</v>
      </c>
      <c r="H1253" s="3" t="n">
        <v>2</v>
      </c>
      <c r="I1253" s="3" t="n">
        <v>4</v>
      </c>
      <c r="J1253" s="3" t="inlineStr">
        <is>
          <t>volume: 500.0 ml vs 1400.0-1500.0 ml; formulation: liquid vs emulsion</t>
        </is>
      </c>
      <c r="K1253" s="3" t="inlineStr">
        <is>
          <t>amino_acids; atc_code; contains_amino_acids; system_type</t>
        </is>
      </c>
      <c r="L1253" s="3" t="inlineStr">
        <is>
          <t>FAIL volume: 500.0 ml outside range 1400.0-1500.0 ml; UNKNOWN amino_acids: Product has no value for 'amino_acids';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54">
      <c r="A1254" s="3" t="inlineStr">
        <is>
          <t>3.1.8</t>
        </is>
      </c>
      <c r="B1254" s="3" t="inlineStr">
        <is>
          <t>Emulsija:
1) sastāv no trīs nodalījuma maisa sistēmas; 
2) satur aminoskābes, glikozi un tauku emulsiju;
3) satur elektrolītu sastāvu: nātrijs, kālijs</t>
        </is>
      </c>
      <c r="C1254" s="3" t="n">
        <v>1</v>
      </c>
      <c r="D1254" s="3" t="inlineStr">
        <is>
          <t>Isosource Standard 500 ml</t>
        </is>
      </c>
      <c r="E1254" s="5" t="inlineStr">
        <is>
          <t>NON_COMPLIANT</t>
        </is>
      </c>
      <c r="F1254" s="3" t="n">
        <v>0.25</v>
      </c>
      <c r="G1254" s="3" t="n">
        <v>2</v>
      </c>
      <c r="H1254" s="3" t="n">
        <v>2</v>
      </c>
      <c r="I1254" s="3" t="n">
        <v>4</v>
      </c>
      <c r="J1254" s="3" t="inlineStr">
        <is>
          <t>volume: 500.0 ml vs 800.0-900.0 ml; formulation: liquid vs emulsion</t>
        </is>
      </c>
      <c r="K1254" s="3" t="inlineStr">
        <is>
          <t>amino_acids; atc_code; contains_amino_acids; system_type</t>
        </is>
      </c>
      <c r="L1254" s="3" t="inlineStr">
        <is>
          <t>FAIL volume: 500.0 ml outside range 800.0-900.0 ml; UNKNOWN amino_acids: Product has no value for 'amino_acids';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55">
      <c r="A1255" s="3" t="inlineStr">
        <is>
          <t>3.1.8</t>
        </is>
      </c>
      <c r="B1255" s="3" t="inlineStr">
        <is>
          <t>Emulsija:
1) sastāv no trīs nodalījuma maisa sistēmas; 
2) satur aminoskābes, glikozi un tauku emulsiju;
3) satur elektrolītu sastāvu: nātrijs, kālijs</t>
        </is>
      </c>
      <c r="C1255" s="3" t="n">
        <v>2</v>
      </c>
      <c r="D1255" s="3" t="inlineStr">
        <is>
          <t>Isosource Standard 1000 ml</t>
        </is>
      </c>
      <c r="E1255" s="5" t="inlineStr">
        <is>
          <t>NON_COMPLIANT</t>
        </is>
      </c>
      <c r="F1255" s="3" t="n">
        <v>0.25</v>
      </c>
      <c r="G1255" s="3" t="n">
        <v>2</v>
      </c>
      <c r="H1255" s="3" t="n">
        <v>2</v>
      </c>
      <c r="I1255" s="3" t="n">
        <v>4</v>
      </c>
      <c r="J1255" s="3" t="inlineStr">
        <is>
          <t>volume: 1000.0 ml vs 800.0-900.0 ml; formulation: liquid vs emulsion</t>
        </is>
      </c>
      <c r="K1255" s="3" t="inlineStr">
        <is>
          <t>amino_acids; atc_code; contains_amino_acids; system_type</t>
        </is>
      </c>
      <c r="L1255" s="3" t="inlineStr">
        <is>
          <t>FAIL volume: 1000.0 ml outside range 800.0-900.0 ml; UNKNOWN amino_acids: Product has no value for 'amino_acids';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56">
      <c r="A1256" s="3" t="inlineStr">
        <is>
          <t>3.1.8</t>
        </is>
      </c>
      <c r="B1256" s="3" t="inlineStr">
        <is>
          <t>Emulsija:
1) sastāv no trīs nodalījuma maisa sistēmas; 
2) satur aminoskābes, glikozi un tauku emulsiju;
3) satur elektrolītu sastāvu: nātrijs, kālijs</t>
        </is>
      </c>
      <c r="C1256" s="3" t="n">
        <v>3</v>
      </c>
      <c r="D1256" s="3" t="inlineStr">
        <is>
          <t>Isosource Standard Fibre 500 ml</t>
        </is>
      </c>
      <c r="E1256" s="5" t="inlineStr">
        <is>
          <t>NON_COMPLIANT</t>
        </is>
      </c>
      <c r="F1256" s="3" t="n">
        <v>0.25</v>
      </c>
      <c r="G1256" s="3" t="n">
        <v>2</v>
      </c>
      <c r="H1256" s="3" t="n">
        <v>2</v>
      </c>
      <c r="I1256" s="3" t="n">
        <v>4</v>
      </c>
      <c r="J1256" s="3" t="inlineStr">
        <is>
          <t>volume: 500.0 ml vs 800.0-900.0 ml; formulation: liquid vs emulsion</t>
        </is>
      </c>
      <c r="K1256" s="3" t="inlineStr">
        <is>
          <t>amino_acids; atc_code; contains_amino_acids; system_type</t>
        </is>
      </c>
      <c r="L1256" s="3" t="inlineStr">
        <is>
          <t>FAIL volume: 500.0 ml outside range 800.0-900.0 ml; UNKNOWN amino_acids: Product has no value for 'amino_acids';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57">
      <c r="A1257" s="3" t="inlineStr">
        <is>
          <t>3.1.8</t>
        </is>
      </c>
      <c r="B1257" s="3" t="inlineStr">
        <is>
          <t>Emulsija:
1) sastāv no trīs nodalījuma maisa sistēmas; 
2) satur aminoskābes, glikozi un tauku emulsiju;
3) satur elektrolītu sastāvu: nātrijs, kālijs</t>
        </is>
      </c>
      <c r="C1257" s="3" t="n">
        <v>4</v>
      </c>
      <c r="D1257" s="3" t="inlineStr">
        <is>
          <t>Isosource Standard Fibre 1000 ml</t>
        </is>
      </c>
      <c r="E1257" s="5" t="inlineStr">
        <is>
          <t>NON_COMPLIANT</t>
        </is>
      </c>
      <c r="F1257" s="3" t="n">
        <v>0.25</v>
      </c>
      <c r="G1257" s="3" t="n">
        <v>2</v>
      </c>
      <c r="H1257" s="3" t="n">
        <v>2</v>
      </c>
      <c r="I1257" s="3" t="n">
        <v>4</v>
      </c>
      <c r="J1257" s="3" t="inlineStr">
        <is>
          <t>volume: 1000.0 ml vs 800.0-900.0 ml; formulation: liquid vs emulsion</t>
        </is>
      </c>
      <c r="K1257" s="3" t="inlineStr">
        <is>
          <t>amino_acids; atc_code; contains_amino_acids; system_type</t>
        </is>
      </c>
      <c r="L1257" s="3" t="inlineStr">
        <is>
          <t>FAIL volume: 1000.0 ml outside range 800.0-900.0 ml; UNKNOWN amino_acids: Product has no value for 'amino_acids';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58">
      <c r="A1258" s="3" t="inlineStr">
        <is>
          <t>3.1.8</t>
        </is>
      </c>
      <c r="B1258" s="3" t="inlineStr">
        <is>
          <t>Emulsija:
1) sastāv no trīs nodalījuma maisa sistēmas; 
2) satur aminoskābes, glikozi un tauku emulsiju;
3) satur elektrolītu sastāvu: nātrijs, kālijs</t>
        </is>
      </c>
      <c r="C1258" s="3" t="n">
        <v>5</v>
      </c>
      <c r="D1258" s="3" t="inlineStr">
        <is>
          <t>Isosource Energy 500 ml</t>
        </is>
      </c>
      <c r="E1258" s="5" t="inlineStr">
        <is>
          <t>NON_COMPLIANT</t>
        </is>
      </c>
      <c r="F1258" s="3" t="n">
        <v>0.25</v>
      </c>
      <c r="G1258" s="3" t="n">
        <v>2</v>
      </c>
      <c r="H1258" s="3" t="n">
        <v>2</v>
      </c>
      <c r="I1258" s="3" t="n">
        <v>4</v>
      </c>
      <c r="J1258" s="3" t="inlineStr">
        <is>
          <t>volume: 500.0 ml vs 800.0-900.0 ml; formulation: liquid vs emulsion</t>
        </is>
      </c>
      <c r="K1258" s="3" t="inlineStr">
        <is>
          <t>amino_acids; atc_code; contains_amino_acids; system_type</t>
        </is>
      </c>
      <c r="L1258" s="3" t="inlineStr">
        <is>
          <t>FAIL volume: 500.0 ml outside range 800.0-900.0 ml; UNKNOWN amino_acids: Product has no value for 'amino_acids'; UNKNOWN atc_code: No evaluator for 'atc_code' (categorical) — not verified; UNKNOWN contains_amino_acids: Cannot determine 'contains_amino_acids' for this product; FAIL formulation: 'liquid' != 'emulsion'; UNKNOWN system_type: No evaluator for 'system_type' (categorical) — not verified</t>
        </is>
      </c>
    </row>
    <row r="1259">
      <c r="A1259" s="3" t="inlineStr">
        <is>
          <t>3.2</t>
        </is>
      </c>
      <c r="B1259" s="3" t="inlineStr">
        <is>
          <t>Kristaloīdu šķīdumi un emulsijas, kas paredzēti parenterālai infūzijai centrālajās un perifērajās vēnās</t>
        </is>
      </c>
      <c r="C1259" s="3" t="n">
        <v>1</v>
      </c>
      <c r="D1259" s="3" t="inlineStr">
        <is>
          <t>Isosource Standard 500 ml</t>
        </is>
      </c>
      <c r="E1259" s="5" t="inlineStr">
        <is>
          <t>NON_COMPLIANT</t>
        </is>
      </c>
      <c r="F1259" s="3" t="n">
        <v>0.5</v>
      </c>
      <c r="G1259" s="3" t="n">
        <v>1</v>
      </c>
      <c r="H1259" s="3" t="n">
        <v>1</v>
      </c>
      <c r="I1259" s="3" t="n">
        <v>0</v>
      </c>
      <c r="J1259" s="3" t="inlineStr">
        <is>
          <t>formulation: liquid vs emulsion</t>
        </is>
      </c>
      <c r="K1259" s="3" t="inlineStr"/>
      <c r="L1259" s="3" t="inlineStr">
        <is>
          <t>FAIL formulation: 'liquid' != 'emulsion'</t>
        </is>
      </c>
    </row>
    <row r="1260">
      <c r="A1260" s="3" t="inlineStr">
        <is>
          <t>3.2</t>
        </is>
      </c>
      <c r="B1260" s="3" t="inlineStr">
        <is>
          <t>Kristaloīdu šķīdumi un emulsijas, kas paredzēti parenterālai infūzijai centrālajās un perifērajās vēnās</t>
        </is>
      </c>
      <c r="C1260" s="3" t="n">
        <v>2</v>
      </c>
      <c r="D1260" s="3" t="inlineStr">
        <is>
          <t>Isosource Standard 1000 ml</t>
        </is>
      </c>
      <c r="E1260" s="5" t="inlineStr">
        <is>
          <t>NON_COMPLIANT</t>
        </is>
      </c>
      <c r="F1260" s="3" t="n">
        <v>0.5</v>
      </c>
      <c r="G1260" s="3" t="n">
        <v>1</v>
      </c>
      <c r="H1260" s="3" t="n">
        <v>1</v>
      </c>
      <c r="I1260" s="3" t="n">
        <v>0</v>
      </c>
      <c r="J1260" s="3" t="inlineStr">
        <is>
          <t>formulation: liquid vs emulsion</t>
        </is>
      </c>
      <c r="K1260" s="3" t="inlineStr"/>
      <c r="L1260" s="3" t="inlineStr">
        <is>
          <t>FAIL formulation: 'liquid' != 'emulsion'</t>
        </is>
      </c>
    </row>
    <row r="1261">
      <c r="A1261" s="3" t="inlineStr">
        <is>
          <t>3.2</t>
        </is>
      </c>
      <c r="B1261" s="3" t="inlineStr">
        <is>
          <t>Kristaloīdu šķīdumi un emulsijas, kas paredzēti parenterālai infūzijai centrālajās un perifērajās vēnās</t>
        </is>
      </c>
      <c r="C1261" s="3" t="n">
        <v>3</v>
      </c>
      <c r="D1261" s="3" t="inlineStr">
        <is>
          <t>Isosource Standard Fibre 500 ml</t>
        </is>
      </c>
      <c r="E1261" s="5" t="inlineStr">
        <is>
          <t>NON_COMPLIANT</t>
        </is>
      </c>
      <c r="F1261" s="3" t="n">
        <v>0.5</v>
      </c>
      <c r="G1261" s="3" t="n">
        <v>1</v>
      </c>
      <c r="H1261" s="3" t="n">
        <v>1</v>
      </c>
      <c r="I1261" s="3" t="n">
        <v>0</v>
      </c>
      <c r="J1261" s="3" t="inlineStr">
        <is>
          <t>formulation: liquid vs emulsion</t>
        </is>
      </c>
      <c r="K1261" s="3" t="inlineStr"/>
      <c r="L1261" s="3" t="inlineStr">
        <is>
          <t>FAIL formulation: 'liquid' != 'emulsion'</t>
        </is>
      </c>
    </row>
    <row r="1262">
      <c r="A1262" s="3" t="inlineStr">
        <is>
          <t>3.2</t>
        </is>
      </c>
      <c r="B1262" s="3" t="inlineStr">
        <is>
          <t>Kristaloīdu šķīdumi un emulsijas, kas paredzēti parenterālai infūzijai centrālajās un perifērajās vēnās</t>
        </is>
      </c>
      <c r="C1262" s="3" t="n">
        <v>4</v>
      </c>
      <c r="D1262" s="3" t="inlineStr">
        <is>
          <t>Isosource Standard Fibre 1000 ml</t>
        </is>
      </c>
      <c r="E1262" s="5" t="inlineStr">
        <is>
          <t>NON_COMPLIANT</t>
        </is>
      </c>
      <c r="F1262" s="3" t="n">
        <v>0.5</v>
      </c>
      <c r="G1262" s="3" t="n">
        <v>1</v>
      </c>
      <c r="H1262" s="3" t="n">
        <v>1</v>
      </c>
      <c r="I1262" s="3" t="n">
        <v>0</v>
      </c>
      <c r="J1262" s="3" t="inlineStr">
        <is>
          <t>formulation: liquid vs emulsion</t>
        </is>
      </c>
      <c r="K1262" s="3" t="inlineStr"/>
      <c r="L1262" s="3" t="inlineStr">
        <is>
          <t>FAIL formulation: 'liquid' != 'emulsion'</t>
        </is>
      </c>
    </row>
    <row r="1263">
      <c r="A1263" s="3" t="inlineStr">
        <is>
          <t>3.2</t>
        </is>
      </c>
      <c r="B1263" s="3" t="inlineStr">
        <is>
          <t>Kristaloīdu šķīdumi un emulsijas, kas paredzēti parenterālai infūzijai centrālajās un perifērajās vēnās</t>
        </is>
      </c>
      <c r="C1263" s="3" t="n">
        <v>5</v>
      </c>
      <c r="D1263" s="3" t="inlineStr">
        <is>
          <t>Isosource Energy 500 ml</t>
        </is>
      </c>
      <c r="E1263" s="5" t="inlineStr">
        <is>
          <t>NON_COMPLIANT</t>
        </is>
      </c>
      <c r="F1263" s="3" t="n">
        <v>0.5</v>
      </c>
      <c r="G1263" s="3" t="n">
        <v>1</v>
      </c>
      <c r="H1263" s="3" t="n">
        <v>1</v>
      </c>
      <c r="I1263" s="3" t="n">
        <v>0</v>
      </c>
      <c r="J1263" s="3" t="inlineStr">
        <is>
          <t>formulation: liquid vs emulsion</t>
        </is>
      </c>
      <c r="K1263" s="3" t="inlineStr"/>
      <c r="L1263" s="3" t="inlineStr">
        <is>
          <t>FAIL formulation: 'liquid' != 'emulsion'</t>
        </is>
      </c>
    </row>
    <row r="1264">
      <c r="A1264" s="3" t="inlineStr">
        <is>
          <t>3.2.1</t>
        </is>
      </c>
      <c r="B1264" s="3" t="inlineStr">
        <is>
          <t xml:space="preserve">Kristaloīdu šķīdums: 
1) buferēts ar laktātu,
2) satur glikozi; 
3) satur elektrolītus: nātrijs, kālijs, magnijs, hlorīdi un fosfāti;
4) osmolaritāte </t>
        </is>
      </c>
      <c r="C1264" s="3" t="n">
        <v>1</v>
      </c>
      <c r="D1264" s="3" t="inlineStr">
        <is>
          <t>Isosource Standard 500 ml</t>
        </is>
      </c>
      <c r="E1264" s="5" t="inlineStr">
        <is>
          <t>NON_COMPLIANT</t>
        </is>
      </c>
      <c r="F1264" s="3" t="n">
        <v>0.4</v>
      </c>
      <c r="G1264" s="3" t="n">
        <v>2</v>
      </c>
      <c r="H1264" s="3" t="n">
        <v>1</v>
      </c>
      <c r="I1264" s="3" t="n">
        <v>2</v>
      </c>
      <c r="J1264" s="3" t="inlineStr">
        <is>
          <t>formulation: liquid vs solution</t>
        </is>
      </c>
      <c r="K1264" s="3" t="inlineStr">
        <is>
          <t>atc_code; contains_glucose</t>
        </is>
      </c>
      <c r="L1264" s="3" t="inlineStr">
        <is>
          <t>UNKNOWN atc_code: No evaluator for 'atc_code' (categorical) — not verified; UNKNOWN contains_glucose: Cannot determine 'contains_glucose' for this product; FAIL formulation: 'liquid' != 'solution'</t>
        </is>
      </c>
    </row>
    <row r="1265">
      <c r="A1265" s="3" t="inlineStr">
        <is>
          <t>3.2.1</t>
        </is>
      </c>
      <c r="B1265" s="3" t="inlineStr">
        <is>
          <t xml:space="preserve">Kristaloīdu šķīdums: 
1) buferēts ar laktātu,
2) satur glikozi; 
3) satur elektrolītus: nātrijs, kālijs, magnijs, hlorīdi un fosfāti;
4) osmolaritāte </t>
        </is>
      </c>
      <c r="C1265" s="3" t="n">
        <v>2</v>
      </c>
      <c r="D1265" s="3" t="inlineStr">
        <is>
          <t>Isosource Standard Fibre 500 ml</t>
        </is>
      </c>
      <c r="E1265" s="5" t="inlineStr">
        <is>
          <t>NON_COMPLIANT</t>
        </is>
      </c>
      <c r="F1265" s="3" t="n">
        <v>0.4</v>
      </c>
      <c r="G1265" s="3" t="n">
        <v>2</v>
      </c>
      <c r="H1265" s="3" t="n">
        <v>1</v>
      </c>
      <c r="I1265" s="3" t="n">
        <v>2</v>
      </c>
      <c r="J1265" s="3" t="inlineStr">
        <is>
          <t>formulation: liquid vs solution</t>
        </is>
      </c>
      <c r="K1265" s="3" t="inlineStr">
        <is>
          <t>atc_code; contains_glucose</t>
        </is>
      </c>
      <c r="L1265" s="3" t="inlineStr">
        <is>
          <t>UNKNOWN atc_code: No evaluator for 'atc_code' (categorical) — not verified; UNKNOWN contains_glucose: Cannot determine 'contains_glucose' for this product; FAIL formulation: 'liquid' != 'solution'</t>
        </is>
      </c>
    </row>
    <row r="1266">
      <c r="A1266" s="3" t="inlineStr">
        <is>
          <t>3.2.1</t>
        </is>
      </c>
      <c r="B1266" s="3" t="inlineStr">
        <is>
          <t xml:space="preserve">Kristaloīdu šķīdums: 
1) buferēts ar laktātu,
2) satur glikozi; 
3) satur elektrolītus: nātrijs, kālijs, magnijs, hlorīdi un fosfāti;
4) osmolaritāte </t>
        </is>
      </c>
      <c r="C1266" s="3" t="n">
        <v>3</v>
      </c>
      <c r="D1266" s="3" t="inlineStr">
        <is>
          <t>Isosource Energy 500 ml</t>
        </is>
      </c>
      <c r="E1266" s="5" t="inlineStr">
        <is>
          <t>NON_COMPLIANT</t>
        </is>
      </c>
      <c r="F1266" s="3" t="n">
        <v>0.4</v>
      </c>
      <c r="G1266" s="3" t="n">
        <v>2</v>
      </c>
      <c r="H1266" s="3" t="n">
        <v>1</v>
      </c>
      <c r="I1266" s="3" t="n">
        <v>2</v>
      </c>
      <c r="J1266" s="3" t="inlineStr">
        <is>
          <t>formulation: liquid vs solution</t>
        </is>
      </c>
      <c r="K1266" s="3" t="inlineStr">
        <is>
          <t>atc_code; contains_glucose</t>
        </is>
      </c>
      <c r="L1266" s="3" t="inlineStr">
        <is>
          <t>UNKNOWN atc_code: No evaluator for 'atc_code' (categorical) — not verified; UNKNOWN contains_glucose: Cannot determine 'contains_glucose' for this product; FAIL formulation: 'liquid' != 'solution'</t>
        </is>
      </c>
    </row>
    <row r="1267">
      <c r="A1267" s="3" t="inlineStr">
        <is>
          <t>3.2.1</t>
        </is>
      </c>
      <c r="B1267" s="3" t="inlineStr">
        <is>
          <t xml:space="preserve">Kristaloīdu šķīdums: 
1) buferēts ar laktātu,
2) satur glikozi; 
3) satur elektrolītus: nātrijs, kālijs, magnijs, hlorīdi un fosfāti;
4) osmolaritāte </t>
        </is>
      </c>
      <c r="C1267" s="3" t="n">
        <v>4</v>
      </c>
      <c r="D1267" s="3" t="inlineStr">
        <is>
          <t>Isosource Energy Fibre 500 ml</t>
        </is>
      </c>
      <c r="E1267" s="5" t="inlineStr">
        <is>
          <t>NON_COMPLIANT</t>
        </is>
      </c>
      <c r="F1267" s="3" t="n">
        <v>0.4</v>
      </c>
      <c r="G1267" s="3" t="n">
        <v>2</v>
      </c>
      <c r="H1267" s="3" t="n">
        <v>1</v>
      </c>
      <c r="I1267" s="3" t="n">
        <v>2</v>
      </c>
      <c r="J1267" s="3" t="inlineStr">
        <is>
          <t>formulation: liquid vs solution</t>
        </is>
      </c>
      <c r="K1267" s="3" t="inlineStr">
        <is>
          <t>atc_code; contains_glucose</t>
        </is>
      </c>
      <c r="L1267" s="3" t="inlineStr">
        <is>
          <t>UNKNOWN atc_code: No evaluator for 'atc_code' (categorical) — not verified; UNKNOWN contains_glucose: Cannot determine 'contains_glucose' for this product; FAIL formulation: 'liquid' != 'solution'</t>
        </is>
      </c>
    </row>
    <row r="1268">
      <c r="A1268" s="3" t="inlineStr">
        <is>
          <t>3.2.1</t>
        </is>
      </c>
      <c r="B1268" s="3" t="inlineStr">
        <is>
          <t xml:space="preserve">Kristaloīdu šķīdums: 
1) buferēts ar laktātu,
2) satur glikozi; 
3) satur elektrolītus: nātrijs, kālijs, magnijs, hlorīdi un fosfāti;
4) osmolaritāte </t>
        </is>
      </c>
      <c r="C1268" s="3" t="n">
        <v>5</v>
      </c>
      <c r="D1268" s="3" t="inlineStr">
        <is>
          <t>Isosource 2.0 Protein Fibre 500 ml</t>
        </is>
      </c>
      <c r="E1268" s="5" t="inlineStr">
        <is>
          <t>NON_COMPLIANT</t>
        </is>
      </c>
      <c r="F1268" s="3" t="n">
        <v>0.4</v>
      </c>
      <c r="G1268" s="3" t="n">
        <v>2</v>
      </c>
      <c r="H1268" s="3" t="n">
        <v>1</v>
      </c>
      <c r="I1268" s="3" t="n">
        <v>2</v>
      </c>
      <c r="J1268" s="3" t="inlineStr">
        <is>
          <t>formulation: liquid vs solution</t>
        </is>
      </c>
      <c r="K1268" s="3" t="inlineStr">
        <is>
          <t>atc_code; contains_glucose</t>
        </is>
      </c>
      <c r="L1268" s="3" t="inlineStr">
        <is>
          <t>UNKNOWN atc_code: No evaluator for 'atc_code' (categorical) — not verified; UNKNOWN contains_glucose: Cannot determine 'contains_glucose' for this product; FAIL formulation: 'liquid' != 'solution'</t>
        </is>
      </c>
    </row>
    <row r="1269">
      <c r="A1269" s="3" t="inlineStr">
        <is>
          <t>3.2.2</t>
        </is>
      </c>
      <c r="B1269" s="3" t="inlineStr">
        <is>
          <t xml:space="preserve">Kristaloīdu šķīdums: 
1) buferēts ar laktātu,
2) satur glikozi; 
3) satur elektrolītus: nātrijs, kālijs, magnijs, hlorīdi un fosfāti;
4) osmolaritāte </t>
        </is>
      </c>
      <c r="C1269" s="3" t="n">
        <v>1</v>
      </c>
      <c r="D1269" s="3" t="inlineStr">
        <is>
          <t>Isosource Standard 1000 ml</t>
        </is>
      </c>
      <c r="E1269" s="5" t="inlineStr">
        <is>
          <t>NON_COMPLIANT</t>
        </is>
      </c>
      <c r="F1269" s="3" t="n">
        <v>0.4</v>
      </c>
      <c r="G1269" s="3" t="n">
        <v>2</v>
      </c>
      <c r="H1269" s="3" t="n">
        <v>1</v>
      </c>
      <c r="I1269" s="3" t="n">
        <v>2</v>
      </c>
      <c r="J1269" s="3" t="inlineStr">
        <is>
          <t>formulation: liquid vs solution</t>
        </is>
      </c>
      <c r="K1269" s="3" t="inlineStr">
        <is>
          <t>atc_code; contains_glucose</t>
        </is>
      </c>
      <c r="L1269" s="3" t="inlineStr">
        <is>
          <t>UNKNOWN atc_code: No evaluator for 'atc_code' (categorical) — not verified; UNKNOWN contains_glucose: Cannot determine 'contains_glucose' for this product; FAIL formulation: 'liquid' != 'solution'</t>
        </is>
      </c>
    </row>
    <row r="1270">
      <c r="A1270" s="3" t="inlineStr">
        <is>
          <t>3.2.2</t>
        </is>
      </c>
      <c r="B1270" s="3" t="inlineStr">
        <is>
          <t xml:space="preserve">Kristaloīdu šķīdums: 
1) buferēts ar laktātu,
2) satur glikozi; 
3) satur elektrolītus: nātrijs, kālijs, magnijs, hlorīdi un fosfāti;
4) osmolaritāte </t>
        </is>
      </c>
      <c r="C1270" s="3" t="n">
        <v>2</v>
      </c>
      <c r="D1270" s="3" t="inlineStr">
        <is>
          <t>Isosource Standard Fibre 1000 ml</t>
        </is>
      </c>
      <c r="E1270" s="5" t="inlineStr">
        <is>
          <t>NON_COMPLIANT</t>
        </is>
      </c>
      <c r="F1270" s="3" t="n">
        <v>0.4</v>
      </c>
      <c r="G1270" s="3" t="n">
        <v>2</v>
      </c>
      <c r="H1270" s="3" t="n">
        <v>1</v>
      </c>
      <c r="I1270" s="3" t="n">
        <v>2</v>
      </c>
      <c r="J1270" s="3" t="inlineStr">
        <is>
          <t>formulation: liquid vs solution</t>
        </is>
      </c>
      <c r="K1270" s="3" t="inlineStr">
        <is>
          <t>atc_code; contains_glucose</t>
        </is>
      </c>
      <c r="L1270" s="3" t="inlineStr">
        <is>
          <t>UNKNOWN atc_code: No evaluator for 'atc_code' (categorical) — not verified; UNKNOWN contains_glucose: Cannot determine 'contains_glucose' for this product; FAIL formulation: 'liquid' != 'solution'</t>
        </is>
      </c>
    </row>
    <row r="1271">
      <c r="A1271" s="3" t="inlineStr">
        <is>
          <t>3.2.2</t>
        </is>
      </c>
      <c r="B1271" s="3" t="inlineStr">
        <is>
          <t xml:space="preserve">Kristaloīdu šķīdums: 
1) buferēts ar laktātu,
2) satur glikozi; 
3) satur elektrolītus: nātrijs, kālijs, magnijs, hlorīdi un fosfāti;
4) osmolaritāte </t>
        </is>
      </c>
      <c r="C1271" s="3" t="n">
        <v>3</v>
      </c>
      <c r="D1271" s="3" t="inlineStr">
        <is>
          <t>Isosource Standard 500 ml</t>
        </is>
      </c>
      <c r="E1271" s="5" t="inlineStr">
        <is>
          <t>NON_COMPLIANT</t>
        </is>
      </c>
      <c r="F1271" s="3" t="n">
        <v>0.2</v>
      </c>
      <c r="G1271" s="3" t="n">
        <v>1</v>
      </c>
      <c r="H1271" s="3" t="n">
        <v>2</v>
      </c>
      <c r="I1271" s="3" t="n">
        <v>2</v>
      </c>
      <c r="J1271" s="3" t="inlineStr">
        <is>
          <t>volume: 500.0 ml vs = 1000.0 ml; formulation: liquid vs solution</t>
        </is>
      </c>
      <c r="K1271" s="3" t="inlineStr">
        <is>
          <t>atc_code; contains_glucose</t>
        </is>
      </c>
      <c r="L1271" s="3" t="inlineStr">
        <is>
          <t>FAIL volume: 500.0 ml != 1000.0 ml; UNKNOWN atc_code: No evaluator for 'atc_code' (categorical) — not verified; UNKNOWN contains_glucose: Cannot determine 'contains_glucose' for this product; FAIL formulation: 'liquid' != 'solution'</t>
        </is>
      </c>
    </row>
    <row r="1272">
      <c r="A1272" s="3" t="inlineStr">
        <is>
          <t>3.2.2</t>
        </is>
      </c>
      <c r="B1272" s="3" t="inlineStr">
        <is>
          <t xml:space="preserve">Kristaloīdu šķīdums: 
1) buferēts ar laktātu,
2) satur glikozi; 
3) satur elektrolītus: nātrijs, kālijs, magnijs, hlorīdi un fosfāti;
4) osmolaritāte </t>
        </is>
      </c>
      <c r="C1272" s="3" t="n">
        <v>4</v>
      </c>
      <c r="D1272" s="3" t="inlineStr">
        <is>
          <t>Isosource Standard Fibre 500 ml</t>
        </is>
      </c>
      <c r="E1272" s="5" t="inlineStr">
        <is>
          <t>NON_COMPLIANT</t>
        </is>
      </c>
      <c r="F1272" s="3" t="n">
        <v>0.2</v>
      </c>
      <c r="G1272" s="3" t="n">
        <v>1</v>
      </c>
      <c r="H1272" s="3" t="n">
        <v>2</v>
      </c>
      <c r="I1272" s="3" t="n">
        <v>2</v>
      </c>
      <c r="J1272" s="3" t="inlineStr">
        <is>
          <t>volume: 500.0 ml vs = 1000.0 ml; formulation: liquid vs solution</t>
        </is>
      </c>
      <c r="K1272" s="3" t="inlineStr">
        <is>
          <t>atc_code; contains_glucose</t>
        </is>
      </c>
      <c r="L1272" s="3" t="inlineStr">
        <is>
          <t>FAIL volume: 500.0 ml != 1000.0 ml; UNKNOWN atc_code: No evaluator for 'atc_code' (categorical) — not verified; UNKNOWN contains_glucose: Cannot determine 'contains_glucose' for this product; FAIL formulation: 'liquid' != 'solution'</t>
        </is>
      </c>
    </row>
    <row r="1273">
      <c r="A1273" s="3" t="inlineStr">
        <is>
          <t>3.2.2</t>
        </is>
      </c>
      <c r="B1273" s="3" t="inlineStr">
        <is>
          <t xml:space="preserve">Kristaloīdu šķīdums: 
1) buferēts ar laktātu,
2) satur glikozi; 
3) satur elektrolītus: nātrijs, kālijs, magnijs, hlorīdi un fosfāti;
4) osmolaritāte </t>
        </is>
      </c>
      <c r="C1273" s="3" t="n">
        <v>5</v>
      </c>
      <c r="D1273" s="3" t="inlineStr">
        <is>
          <t>Isosource Energy 500 ml</t>
        </is>
      </c>
      <c r="E1273" s="5" t="inlineStr">
        <is>
          <t>NON_COMPLIANT</t>
        </is>
      </c>
      <c r="F1273" s="3" t="n">
        <v>0.2</v>
      </c>
      <c r="G1273" s="3" t="n">
        <v>1</v>
      </c>
      <c r="H1273" s="3" t="n">
        <v>2</v>
      </c>
      <c r="I1273" s="3" t="n">
        <v>2</v>
      </c>
      <c r="J1273" s="3" t="inlineStr">
        <is>
          <t>volume: 500.0 ml vs = 1000.0 ml; formulation: liquid vs solution</t>
        </is>
      </c>
      <c r="K1273" s="3" t="inlineStr">
        <is>
          <t>atc_code; contains_glucose</t>
        </is>
      </c>
      <c r="L1273" s="3" t="inlineStr">
        <is>
          <t>FAIL volume: 500.0 ml != 1000.0 ml; UNKNOWN atc_code: No evaluator for 'atc_code' (categorical) — not verified; UNKNOWN contains_glucose: Cannot determine 'contains_glucose' for this product; FAIL formulation: 'liquid' != 'solution'</t>
        </is>
      </c>
    </row>
    <row r="1274">
      <c r="A1274" s="3" t="inlineStr">
        <is>
          <t>3.2.3</t>
        </is>
      </c>
      <c r="B1274" s="3" t="inlineStr">
        <is>
          <t>Kristaloīdu šķīdums: 
1) buferēts ar acetātu,
2) satur elektrolītus: nātrijs, kālijs, magnijs, kalcijs un hlorīdi;
3) osmolaritāte ne vairāk kā 300 mO</t>
        </is>
      </c>
      <c r="C1274" s="3" t="n">
        <v>1</v>
      </c>
      <c r="D1274" s="3" t="inlineStr">
        <is>
          <t>Isosource Standard 500 ml</t>
        </is>
      </c>
      <c r="E1274" s="5" t="inlineStr">
        <is>
          <t>NON_COMPLIANT</t>
        </is>
      </c>
      <c r="F1274" s="3" t="n">
        <v>0.5</v>
      </c>
      <c r="G1274" s="3" t="n">
        <v>2</v>
      </c>
      <c r="H1274" s="3" t="n">
        <v>1</v>
      </c>
      <c r="I1274" s="3" t="n">
        <v>1</v>
      </c>
      <c r="J1274" s="3" t="inlineStr">
        <is>
          <t>formulation: liquid vs solution</t>
        </is>
      </c>
      <c r="K1274" s="3" t="inlineStr">
        <is>
          <t>atc_code</t>
        </is>
      </c>
      <c r="L1274" s="3" t="inlineStr">
        <is>
          <t>UNKNOWN atc_code: No evaluator for 'atc_code' (categorical) — not verified; FAIL formulation: 'liquid' != 'solution'</t>
        </is>
      </c>
    </row>
    <row r="1275">
      <c r="A1275" s="3" t="inlineStr">
        <is>
          <t>3.2.3</t>
        </is>
      </c>
      <c r="B1275" s="3" t="inlineStr">
        <is>
          <t>Kristaloīdu šķīdums: 
1) buferēts ar acetātu,
2) satur elektrolītus: nātrijs, kālijs, magnijs, kalcijs un hlorīdi;
3) osmolaritāte ne vairāk kā 300 mO</t>
        </is>
      </c>
      <c r="C1275" s="3" t="n">
        <v>2</v>
      </c>
      <c r="D1275" s="3" t="inlineStr">
        <is>
          <t>Isosource Standard Fibre 500 ml</t>
        </is>
      </c>
      <c r="E1275" s="5" t="inlineStr">
        <is>
          <t>NON_COMPLIANT</t>
        </is>
      </c>
      <c r="F1275" s="3" t="n">
        <v>0.5</v>
      </c>
      <c r="G1275" s="3" t="n">
        <v>2</v>
      </c>
      <c r="H1275" s="3" t="n">
        <v>1</v>
      </c>
      <c r="I1275" s="3" t="n">
        <v>1</v>
      </c>
      <c r="J1275" s="3" t="inlineStr">
        <is>
          <t>formulation: liquid vs solution</t>
        </is>
      </c>
      <c r="K1275" s="3" t="inlineStr">
        <is>
          <t>atc_code</t>
        </is>
      </c>
      <c r="L1275" s="3" t="inlineStr">
        <is>
          <t>UNKNOWN atc_code: No evaluator for 'atc_code' (categorical) — not verified; FAIL formulation: 'liquid' != 'solution'</t>
        </is>
      </c>
    </row>
    <row r="1276">
      <c r="A1276" s="3" t="inlineStr">
        <is>
          <t>3.2.3</t>
        </is>
      </c>
      <c r="B1276" s="3" t="inlineStr">
        <is>
          <t>Kristaloīdu šķīdums: 
1) buferēts ar acetātu,
2) satur elektrolītus: nātrijs, kālijs, magnijs, kalcijs un hlorīdi;
3) osmolaritāte ne vairāk kā 300 mO</t>
        </is>
      </c>
      <c r="C1276" s="3" t="n">
        <v>3</v>
      </c>
      <c r="D1276" s="3" t="inlineStr">
        <is>
          <t>Isosource Energy 500 ml</t>
        </is>
      </c>
      <c r="E1276" s="5" t="inlineStr">
        <is>
          <t>NON_COMPLIANT</t>
        </is>
      </c>
      <c r="F1276" s="3" t="n">
        <v>0.5</v>
      </c>
      <c r="G1276" s="3" t="n">
        <v>2</v>
      </c>
      <c r="H1276" s="3" t="n">
        <v>1</v>
      </c>
      <c r="I1276" s="3" t="n">
        <v>1</v>
      </c>
      <c r="J1276" s="3" t="inlineStr">
        <is>
          <t>formulation: liquid vs solution</t>
        </is>
      </c>
      <c r="K1276" s="3" t="inlineStr">
        <is>
          <t>atc_code</t>
        </is>
      </c>
      <c r="L1276" s="3" t="inlineStr">
        <is>
          <t>UNKNOWN atc_code: No evaluator for 'atc_code' (categorical) — not verified; FAIL formulation: 'liquid' != 'solution'</t>
        </is>
      </c>
    </row>
    <row r="1277">
      <c r="A1277" s="3" t="inlineStr">
        <is>
          <t>3.2.3</t>
        </is>
      </c>
      <c r="B1277" s="3" t="inlineStr">
        <is>
          <t>Kristaloīdu šķīdums: 
1) buferēts ar acetātu,
2) satur elektrolītus: nātrijs, kālijs, magnijs, kalcijs un hlorīdi;
3) osmolaritāte ne vairāk kā 300 mO</t>
        </is>
      </c>
      <c r="C1277" s="3" t="n">
        <v>4</v>
      </c>
      <c r="D1277" s="3" t="inlineStr">
        <is>
          <t>Isosource Junior 500 ml</t>
        </is>
      </c>
      <c r="E1277" s="5" t="inlineStr">
        <is>
          <t>NON_COMPLIANT</t>
        </is>
      </c>
      <c r="F1277" s="3" t="n">
        <v>0.5</v>
      </c>
      <c r="G1277" s="3" t="n">
        <v>2</v>
      </c>
      <c r="H1277" s="3" t="n">
        <v>1</v>
      </c>
      <c r="I1277" s="3" t="n">
        <v>1</v>
      </c>
      <c r="J1277" s="3" t="inlineStr">
        <is>
          <t>formulation: liquid vs solution</t>
        </is>
      </c>
      <c r="K1277" s="3" t="inlineStr">
        <is>
          <t>atc_code</t>
        </is>
      </c>
      <c r="L1277" s="3" t="inlineStr">
        <is>
          <t>UNKNOWN atc_code: No evaluator for 'atc_code' (categorical) — not verified; FAIL formulation: 'liquid' != 'solution'</t>
        </is>
      </c>
    </row>
    <row r="1278">
      <c r="A1278" s="3" t="inlineStr">
        <is>
          <t>3.2.3</t>
        </is>
      </c>
      <c r="B1278" s="3" t="inlineStr">
        <is>
          <t>Kristaloīdu šķīdums: 
1) buferēts ar acetātu,
2) satur elektrolītus: nātrijs, kālijs, magnijs, kalcijs un hlorīdi;
3) osmolaritāte ne vairāk kā 300 mO</t>
        </is>
      </c>
      <c r="C1278" s="3" t="n">
        <v>5</v>
      </c>
      <c r="D1278" s="3" t="inlineStr">
        <is>
          <t>Peptamen 500 ml</t>
        </is>
      </c>
      <c r="E1278" s="5" t="inlineStr">
        <is>
          <t>NON_COMPLIANT</t>
        </is>
      </c>
      <c r="F1278" s="3" t="n">
        <v>0.5</v>
      </c>
      <c r="G1278" s="3" t="n">
        <v>2</v>
      </c>
      <c r="H1278" s="3" t="n">
        <v>1</v>
      </c>
      <c r="I1278" s="3" t="n">
        <v>1</v>
      </c>
      <c r="J1278" s="3" t="inlineStr">
        <is>
          <t>formulation: liquid vs solution</t>
        </is>
      </c>
      <c r="K1278" s="3" t="inlineStr">
        <is>
          <t>atc_code</t>
        </is>
      </c>
      <c r="L1278" s="3" t="inlineStr">
        <is>
          <t>UNKNOWN atc_code: No evaluator for 'atc_code' (categorical) — not verified; FAIL formulation: 'liquid' != 'solution'</t>
        </is>
      </c>
    </row>
    <row r="1279">
      <c r="A1279" s="3" t="inlineStr">
        <is>
          <t>3.2.4</t>
        </is>
      </c>
      <c r="B1279" s="3" t="inlineStr">
        <is>
          <t>Kristaloīdu šķīdums: 
1) buferēts ar laktātu,
2) satur elektrolītus: nātrijs, kālijs, magnijs, kalcijs un hlorīdi;
3) osmolaritāte ne vairāk kā 300 mO</t>
        </is>
      </c>
      <c r="C1279" s="3" t="n">
        <v>1</v>
      </c>
      <c r="D1279" s="3" t="inlineStr">
        <is>
          <t>Isosource Standard 500 ml</t>
        </is>
      </c>
      <c r="E1279" s="5" t="inlineStr">
        <is>
          <t>NON_COMPLIANT</t>
        </is>
      </c>
      <c r="F1279" s="3" t="n">
        <v>0.5</v>
      </c>
      <c r="G1279" s="3" t="n">
        <v>2</v>
      </c>
      <c r="H1279" s="3" t="n">
        <v>1</v>
      </c>
      <c r="I1279" s="3" t="n">
        <v>1</v>
      </c>
      <c r="J1279" s="3" t="inlineStr">
        <is>
          <t>formulation: liquid vs solution</t>
        </is>
      </c>
      <c r="K1279" s="3" t="inlineStr">
        <is>
          <t>atc_code</t>
        </is>
      </c>
      <c r="L1279" s="3" t="inlineStr">
        <is>
          <t>UNKNOWN atc_code: No evaluator for 'atc_code' (categorical) — not verified; FAIL formulation: 'liquid' != 'solution'</t>
        </is>
      </c>
    </row>
    <row r="1280">
      <c r="A1280" s="3" t="inlineStr">
        <is>
          <t>3.2.4</t>
        </is>
      </c>
      <c r="B1280" s="3" t="inlineStr">
        <is>
          <t>Kristaloīdu šķīdums: 
1) buferēts ar laktātu,
2) satur elektrolītus: nātrijs, kālijs, magnijs, kalcijs un hlorīdi;
3) osmolaritāte ne vairāk kā 300 mO</t>
        </is>
      </c>
      <c r="C1280" s="3" t="n">
        <v>2</v>
      </c>
      <c r="D1280" s="3" t="inlineStr">
        <is>
          <t>Isosource Standard Fibre 500 ml</t>
        </is>
      </c>
      <c r="E1280" s="5" t="inlineStr">
        <is>
          <t>NON_COMPLIANT</t>
        </is>
      </c>
      <c r="F1280" s="3" t="n">
        <v>0.5</v>
      </c>
      <c r="G1280" s="3" t="n">
        <v>2</v>
      </c>
      <c r="H1280" s="3" t="n">
        <v>1</v>
      </c>
      <c r="I1280" s="3" t="n">
        <v>1</v>
      </c>
      <c r="J1280" s="3" t="inlineStr">
        <is>
          <t>formulation: liquid vs solution</t>
        </is>
      </c>
      <c r="K1280" s="3" t="inlineStr">
        <is>
          <t>atc_code</t>
        </is>
      </c>
      <c r="L1280" s="3" t="inlineStr">
        <is>
          <t>UNKNOWN atc_code: No evaluator for 'atc_code' (categorical) — not verified; FAIL formulation: 'liquid' != 'solution'</t>
        </is>
      </c>
    </row>
    <row r="1281">
      <c r="A1281" s="3" t="inlineStr">
        <is>
          <t>3.2.4</t>
        </is>
      </c>
      <c r="B1281" s="3" t="inlineStr">
        <is>
          <t>Kristaloīdu šķīdums: 
1) buferēts ar laktātu,
2) satur elektrolītus: nātrijs, kālijs, magnijs, kalcijs un hlorīdi;
3) osmolaritāte ne vairāk kā 300 mO</t>
        </is>
      </c>
      <c r="C1281" s="3" t="n">
        <v>3</v>
      </c>
      <c r="D1281" s="3" t="inlineStr">
        <is>
          <t>Isosource Energy 500 ml</t>
        </is>
      </c>
      <c r="E1281" s="5" t="inlineStr">
        <is>
          <t>NON_COMPLIANT</t>
        </is>
      </c>
      <c r="F1281" s="3" t="n">
        <v>0.5</v>
      </c>
      <c r="G1281" s="3" t="n">
        <v>2</v>
      </c>
      <c r="H1281" s="3" t="n">
        <v>1</v>
      </c>
      <c r="I1281" s="3" t="n">
        <v>1</v>
      </c>
      <c r="J1281" s="3" t="inlineStr">
        <is>
          <t>formulation: liquid vs solution</t>
        </is>
      </c>
      <c r="K1281" s="3" t="inlineStr">
        <is>
          <t>atc_code</t>
        </is>
      </c>
      <c r="L1281" s="3" t="inlineStr">
        <is>
          <t>UNKNOWN atc_code: No evaluator for 'atc_code' (categorical) — not verified; FAIL formulation: 'liquid' != 'solution'</t>
        </is>
      </c>
    </row>
    <row r="1282">
      <c r="A1282" s="3" t="inlineStr">
        <is>
          <t>3.2.4</t>
        </is>
      </c>
      <c r="B1282" s="3" t="inlineStr">
        <is>
          <t>Kristaloīdu šķīdums: 
1) buferēts ar laktātu,
2) satur elektrolītus: nātrijs, kālijs, magnijs, kalcijs un hlorīdi;
3) osmolaritāte ne vairāk kā 300 mO</t>
        </is>
      </c>
      <c r="C1282" s="3" t="n">
        <v>4</v>
      </c>
      <c r="D1282" s="3" t="inlineStr">
        <is>
          <t>Isosource Junior 500 ml</t>
        </is>
      </c>
      <c r="E1282" s="5" t="inlineStr">
        <is>
          <t>NON_COMPLIANT</t>
        </is>
      </c>
      <c r="F1282" s="3" t="n">
        <v>0.5</v>
      </c>
      <c r="G1282" s="3" t="n">
        <v>2</v>
      </c>
      <c r="H1282" s="3" t="n">
        <v>1</v>
      </c>
      <c r="I1282" s="3" t="n">
        <v>1</v>
      </c>
      <c r="J1282" s="3" t="inlineStr">
        <is>
          <t>formulation: liquid vs solution</t>
        </is>
      </c>
      <c r="K1282" s="3" t="inlineStr">
        <is>
          <t>atc_code</t>
        </is>
      </c>
      <c r="L1282" s="3" t="inlineStr">
        <is>
          <t>UNKNOWN atc_code: No evaluator for 'atc_code' (categorical) — not verified; FAIL formulation: 'liquid' != 'solution'</t>
        </is>
      </c>
    </row>
    <row r="1283">
      <c r="A1283" s="3" t="inlineStr">
        <is>
          <t>3.2.4</t>
        </is>
      </c>
      <c r="B1283" s="3" t="inlineStr">
        <is>
          <t>Kristaloīdu šķīdums: 
1) buferēts ar laktātu,
2) satur elektrolītus: nātrijs, kālijs, magnijs, kalcijs un hlorīdi;
3) osmolaritāte ne vairāk kā 300 mO</t>
        </is>
      </c>
      <c r="C1283" s="3" t="n">
        <v>5</v>
      </c>
      <c r="D1283" s="3" t="inlineStr">
        <is>
          <t>Peptamen 500 ml</t>
        </is>
      </c>
      <c r="E1283" s="5" t="inlineStr">
        <is>
          <t>NON_COMPLIANT</t>
        </is>
      </c>
      <c r="F1283" s="3" t="n">
        <v>0.5</v>
      </c>
      <c r="G1283" s="3" t="n">
        <v>2</v>
      </c>
      <c r="H1283" s="3" t="n">
        <v>1</v>
      </c>
      <c r="I1283" s="3" t="n">
        <v>1</v>
      </c>
      <c r="J1283" s="3" t="inlineStr">
        <is>
          <t>formulation: liquid vs solution</t>
        </is>
      </c>
      <c r="K1283" s="3" t="inlineStr">
        <is>
          <t>atc_code</t>
        </is>
      </c>
      <c r="L1283" s="3" t="inlineStr">
        <is>
          <t>UNKNOWN atc_code: No evaluator for 'atc_code' (categorical) — not verified; FAIL formulation: 'liquid' != 'solution'</t>
        </is>
      </c>
    </row>
    <row r="1284">
      <c r="A1284" s="3" t="inlineStr">
        <is>
          <t>3.3</t>
        </is>
      </c>
      <c r="B1284" s="3" t="inlineStr">
        <is>
          <t>Medikamenti, kas paredzēti parenterālo infūziju šķīdumu pagatavošanai</t>
        </is>
      </c>
      <c r="C1284" s="3" t="n">
        <v>1</v>
      </c>
      <c r="D1284" s="3" t="inlineStr">
        <is>
          <t>Isosource Standard 500 ml</t>
        </is>
      </c>
      <c r="E1284" s="5" t="inlineStr">
        <is>
          <t>NON_COMPLIANT</t>
        </is>
      </c>
      <c r="F1284" s="3" t="n">
        <v>0.5</v>
      </c>
      <c r="G1284" s="3" t="n">
        <v>1</v>
      </c>
      <c r="H1284" s="3" t="n">
        <v>1</v>
      </c>
      <c r="I1284" s="3" t="n">
        <v>0</v>
      </c>
      <c r="J1284" s="3" t="inlineStr">
        <is>
          <t>formulation: liquid vs solution</t>
        </is>
      </c>
      <c r="K1284" s="3" t="inlineStr"/>
      <c r="L1284" s="3" t="inlineStr">
        <is>
          <t>FAIL formulation: 'liquid' != 'solution'</t>
        </is>
      </c>
    </row>
    <row r="1285">
      <c r="A1285" s="3" t="inlineStr">
        <is>
          <t>3.3</t>
        </is>
      </c>
      <c r="B1285" s="3" t="inlineStr">
        <is>
          <t>Medikamenti, kas paredzēti parenterālo infūziju šķīdumu pagatavošanai</t>
        </is>
      </c>
      <c r="C1285" s="3" t="n">
        <v>2</v>
      </c>
      <c r="D1285" s="3" t="inlineStr">
        <is>
          <t>Isosource Standard 1000 ml</t>
        </is>
      </c>
      <c r="E1285" s="5" t="inlineStr">
        <is>
          <t>NON_COMPLIANT</t>
        </is>
      </c>
      <c r="F1285" s="3" t="n">
        <v>0.5</v>
      </c>
      <c r="G1285" s="3" t="n">
        <v>1</v>
      </c>
      <c r="H1285" s="3" t="n">
        <v>1</v>
      </c>
      <c r="I1285" s="3" t="n">
        <v>0</v>
      </c>
      <c r="J1285" s="3" t="inlineStr">
        <is>
          <t>formulation: liquid vs solution</t>
        </is>
      </c>
      <c r="K1285" s="3" t="inlineStr"/>
      <c r="L1285" s="3" t="inlineStr">
        <is>
          <t>FAIL formulation: 'liquid' != 'solution'</t>
        </is>
      </c>
    </row>
    <row r="1286">
      <c r="A1286" s="3" t="inlineStr">
        <is>
          <t>3.3</t>
        </is>
      </c>
      <c r="B1286" s="3" t="inlineStr">
        <is>
          <t>Medikamenti, kas paredzēti parenterālo infūziju šķīdumu pagatavošanai</t>
        </is>
      </c>
      <c r="C1286" s="3" t="n">
        <v>3</v>
      </c>
      <c r="D1286" s="3" t="inlineStr">
        <is>
          <t>Isosource Standard Fibre 500 ml</t>
        </is>
      </c>
      <c r="E1286" s="5" t="inlineStr">
        <is>
          <t>NON_COMPLIANT</t>
        </is>
      </c>
      <c r="F1286" s="3" t="n">
        <v>0.5</v>
      </c>
      <c r="G1286" s="3" t="n">
        <v>1</v>
      </c>
      <c r="H1286" s="3" t="n">
        <v>1</v>
      </c>
      <c r="I1286" s="3" t="n">
        <v>0</v>
      </c>
      <c r="J1286" s="3" t="inlineStr">
        <is>
          <t>formulation: liquid vs solution</t>
        </is>
      </c>
      <c r="K1286" s="3" t="inlineStr"/>
      <c r="L1286" s="3" t="inlineStr">
        <is>
          <t>FAIL formulation: 'liquid' != 'solution'</t>
        </is>
      </c>
    </row>
    <row r="1287">
      <c r="A1287" s="3" t="inlineStr">
        <is>
          <t>3.3</t>
        </is>
      </c>
      <c r="B1287" s="3" t="inlineStr">
        <is>
          <t>Medikamenti, kas paredzēti parenterālo infūziju šķīdumu pagatavošanai</t>
        </is>
      </c>
      <c r="C1287" s="3" t="n">
        <v>4</v>
      </c>
      <c r="D1287" s="3" t="inlineStr">
        <is>
          <t>Isosource Standard Fibre 1000 ml</t>
        </is>
      </c>
      <c r="E1287" s="5" t="inlineStr">
        <is>
          <t>NON_COMPLIANT</t>
        </is>
      </c>
      <c r="F1287" s="3" t="n">
        <v>0.5</v>
      </c>
      <c r="G1287" s="3" t="n">
        <v>1</v>
      </c>
      <c r="H1287" s="3" t="n">
        <v>1</v>
      </c>
      <c r="I1287" s="3" t="n">
        <v>0</v>
      </c>
      <c r="J1287" s="3" t="inlineStr">
        <is>
          <t>formulation: liquid vs solution</t>
        </is>
      </c>
      <c r="K1287" s="3" t="inlineStr"/>
      <c r="L1287" s="3" t="inlineStr">
        <is>
          <t>FAIL formulation: 'liquid' != 'solution'</t>
        </is>
      </c>
    </row>
    <row r="1288">
      <c r="A1288" s="3" t="inlineStr">
        <is>
          <t>3.3</t>
        </is>
      </c>
      <c r="B1288" s="3" t="inlineStr">
        <is>
          <t>Medikamenti, kas paredzēti parenterālo infūziju šķīdumu pagatavošanai</t>
        </is>
      </c>
      <c r="C1288" s="3" t="n">
        <v>5</v>
      </c>
      <c r="D1288" s="3" t="inlineStr">
        <is>
          <t>Isosource Energy 500 ml</t>
        </is>
      </c>
      <c r="E1288" s="5" t="inlineStr">
        <is>
          <t>NON_COMPLIANT</t>
        </is>
      </c>
      <c r="F1288" s="3" t="n">
        <v>0.5</v>
      </c>
      <c r="G1288" s="3" t="n">
        <v>1</v>
      </c>
      <c r="H1288" s="3" t="n">
        <v>1</v>
      </c>
      <c r="I1288" s="3" t="n">
        <v>0</v>
      </c>
      <c r="J1288" s="3" t="inlineStr">
        <is>
          <t>formulation: liquid vs solution</t>
        </is>
      </c>
      <c r="K1288" s="3" t="inlineStr"/>
      <c r="L1288" s="3" t="inlineStr">
        <is>
          <t>FAIL formulation: 'liquid' != 'solution'</t>
        </is>
      </c>
    </row>
    <row r="1289">
      <c r="A1289" s="3" t="inlineStr">
        <is>
          <t>3.3.1</t>
        </is>
      </c>
      <c r="B1289" s="3" t="inlineStr">
        <is>
          <t>Nātrija hlorīds
1) 0.9%;
2) tilpums: 500 ml,
3) ATĶ: B05BB01/ B05XA03</t>
        </is>
      </c>
      <c r="C1289" s="3" t="n">
        <v>1</v>
      </c>
      <c r="D1289" s="3" t="inlineStr">
        <is>
          <t>Isosource Standard 500 ml</t>
        </is>
      </c>
      <c r="E1289" s="7" t="inlineStr">
        <is>
          <t>UNKNOWN</t>
        </is>
      </c>
      <c r="F1289" s="3" t="n">
        <v>0.5</v>
      </c>
      <c r="G1289" s="3" t="n">
        <v>1</v>
      </c>
      <c r="H1289" s="3" t="n">
        <v>0</v>
      </c>
      <c r="I1289" s="3" t="n">
        <v>1</v>
      </c>
      <c r="J1289" s="3" t="inlineStr"/>
      <c r="K1289" s="3" t="inlineStr">
        <is>
          <t>atc_code</t>
        </is>
      </c>
      <c r="L1289" s="3" t="inlineStr">
        <is>
          <t>UNKNOWN atc_code: No evaluator for 'atc_code' (categorical) — not verified</t>
        </is>
      </c>
    </row>
    <row r="1290">
      <c r="A1290" s="3" t="inlineStr">
        <is>
          <t>3.3.1</t>
        </is>
      </c>
      <c r="B1290" s="3" t="inlineStr">
        <is>
          <t>Nātrija hlorīds
1) 0.9%;
2) tilpums: 500 ml,
3) ATĶ: B05BB01/ B05XA03</t>
        </is>
      </c>
      <c r="C1290" s="3" t="n">
        <v>2</v>
      </c>
      <c r="D1290" s="3" t="inlineStr">
        <is>
          <t>Isosource Standard Fibre 500 ml</t>
        </is>
      </c>
      <c r="E1290" s="7" t="inlineStr">
        <is>
          <t>UNKNOWN</t>
        </is>
      </c>
      <c r="F1290" s="3" t="n">
        <v>0.5</v>
      </c>
      <c r="G1290" s="3" t="n">
        <v>1</v>
      </c>
      <c r="H1290" s="3" t="n">
        <v>0</v>
      </c>
      <c r="I1290" s="3" t="n">
        <v>1</v>
      </c>
      <c r="J1290" s="3" t="inlineStr"/>
      <c r="K1290" s="3" t="inlineStr">
        <is>
          <t>atc_code</t>
        </is>
      </c>
      <c r="L1290" s="3" t="inlineStr">
        <is>
          <t>UNKNOWN atc_code: No evaluator for 'atc_code' (categorical) — not verified</t>
        </is>
      </c>
    </row>
    <row r="1291">
      <c r="A1291" s="3" t="inlineStr">
        <is>
          <t>3.3.1</t>
        </is>
      </c>
      <c r="B1291" s="3" t="inlineStr">
        <is>
          <t>Nātrija hlorīds
1) 0.9%;
2) tilpums: 500 ml,
3) ATĶ: B05BB01/ B05XA03</t>
        </is>
      </c>
      <c r="C1291" s="3" t="n">
        <v>3</v>
      </c>
      <c r="D1291" s="3" t="inlineStr">
        <is>
          <t>Isosource Energy 500 ml</t>
        </is>
      </c>
      <c r="E1291" s="7" t="inlineStr">
        <is>
          <t>UNKNOWN</t>
        </is>
      </c>
      <c r="F1291" s="3" t="n">
        <v>0.5</v>
      </c>
      <c r="G1291" s="3" t="n">
        <v>1</v>
      </c>
      <c r="H1291" s="3" t="n">
        <v>0</v>
      </c>
      <c r="I1291" s="3" t="n">
        <v>1</v>
      </c>
      <c r="J1291" s="3" t="inlineStr"/>
      <c r="K1291" s="3" t="inlineStr">
        <is>
          <t>atc_code</t>
        </is>
      </c>
      <c r="L1291" s="3" t="inlineStr">
        <is>
          <t>UNKNOWN atc_code: No evaluator for 'atc_code' (categorical) — not verified</t>
        </is>
      </c>
    </row>
    <row r="1292">
      <c r="A1292" s="3" t="inlineStr">
        <is>
          <t>3.3.1</t>
        </is>
      </c>
      <c r="B1292" s="3" t="inlineStr">
        <is>
          <t>Nātrija hlorīds
1) 0.9%;
2) tilpums: 500 ml,
3) ATĶ: B05BB01/ B05XA03</t>
        </is>
      </c>
      <c r="C1292" s="3" t="n">
        <v>4</v>
      </c>
      <c r="D1292" s="3" t="inlineStr">
        <is>
          <t>Isosource Energy Fibre 500 ml</t>
        </is>
      </c>
      <c r="E1292" s="7" t="inlineStr">
        <is>
          <t>UNKNOWN</t>
        </is>
      </c>
      <c r="F1292" s="3" t="n">
        <v>0.5</v>
      </c>
      <c r="G1292" s="3" t="n">
        <v>1</v>
      </c>
      <c r="H1292" s="3" t="n">
        <v>0</v>
      </c>
      <c r="I1292" s="3" t="n">
        <v>1</v>
      </c>
      <c r="J1292" s="3" t="inlineStr"/>
      <c r="K1292" s="3" t="inlineStr">
        <is>
          <t>atc_code</t>
        </is>
      </c>
      <c r="L1292" s="3" t="inlineStr">
        <is>
          <t>UNKNOWN atc_code: No evaluator for 'atc_code' (categorical) — not verified</t>
        </is>
      </c>
    </row>
    <row r="1293">
      <c r="A1293" s="3" t="inlineStr">
        <is>
          <t>3.3.1</t>
        </is>
      </c>
      <c r="B1293" s="3" t="inlineStr">
        <is>
          <t>Nātrija hlorīds
1) 0.9%;
2) tilpums: 500 ml,
3) ATĶ: B05BB01/ B05XA03</t>
        </is>
      </c>
      <c r="C1293" s="3" t="n">
        <v>5</v>
      </c>
      <c r="D1293" s="3" t="inlineStr">
        <is>
          <t>Isosource 2.0 Protein Fibre 500 ml</t>
        </is>
      </c>
      <c r="E1293" s="7" t="inlineStr">
        <is>
          <t>UNKNOWN</t>
        </is>
      </c>
      <c r="F1293" s="3" t="n">
        <v>0.5</v>
      </c>
      <c r="G1293" s="3" t="n">
        <v>1</v>
      </c>
      <c r="H1293" s="3" t="n">
        <v>0</v>
      </c>
      <c r="I1293" s="3" t="n">
        <v>1</v>
      </c>
      <c r="J1293" s="3" t="inlineStr"/>
      <c r="K1293" s="3" t="inlineStr">
        <is>
          <t>atc_code</t>
        </is>
      </c>
      <c r="L1293" s="3" t="inlineStr">
        <is>
          <t>UNKNOWN atc_code: No evaluator for 'atc_code' (categorical) — not verified</t>
        </is>
      </c>
    </row>
    <row r="1294">
      <c r="A1294" s="3" t="inlineStr">
        <is>
          <t>3.3.2</t>
        </is>
      </c>
      <c r="B1294" s="3" t="inlineStr">
        <is>
          <t>Mikroelementu komplekss koncentrāta veidā, paredzēts parenterālo infūziju šķīdumu pagatavošanai priekš ievades centrālajās un perifērajās vēnās:
1) Sa</t>
        </is>
      </c>
      <c r="C1294" s="3" t="n">
        <v>1</v>
      </c>
      <c r="D1294" s="3" t="inlineStr">
        <is>
          <t>Isosource Standard 500 ml</t>
        </is>
      </c>
      <c r="E1294" s="5" t="inlineStr">
        <is>
          <t>NON_COMPLIANT</t>
        </is>
      </c>
      <c r="F1294" s="3" t="n">
        <v>0.25</v>
      </c>
      <c r="G1294" s="3" t="n">
        <v>1</v>
      </c>
      <c r="H1294" s="3" t="n">
        <v>2</v>
      </c>
      <c r="I1294" s="3" t="n">
        <v>1</v>
      </c>
      <c r="J1294" s="3" t="inlineStr">
        <is>
          <t>volume: 500.0 ml vs = 10.0 ml; formulation: liquid vs solution</t>
        </is>
      </c>
      <c r="K1294" s="3" t="inlineStr">
        <is>
          <t>atc_code</t>
        </is>
      </c>
      <c r="L1294" s="3" t="inlineStr">
        <is>
          <t>FAIL volume: 500.0 ml != 10.0 ml; UNKNOWN atc_code: No evaluator for 'atc_code' (categorical) — not verified; FAIL formulation: 'liquid' != 'solution'</t>
        </is>
      </c>
    </row>
    <row r="1295">
      <c r="A1295" s="3" t="inlineStr">
        <is>
          <t>3.3.2</t>
        </is>
      </c>
      <c r="B1295" s="3" t="inlineStr">
        <is>
          <t>Mikroelementu komplekss koncentrāta veidā, paredzēts parenterālo infūziju šķīdumu pagatavošanai priekš ievades centrālajās un perifērajās vēnās:
1) Sa</t>
        </is>
      </c>
      <c r="C1295" s="3" t="n">
        <v>2</v>
      </c>
      <c r="D1295" s="3" t="inlineStr">
        <is>
          <t>Isosource Standard 1000 ml</t>
        </is>
      </c>
      <c r="E1295" s="5" t="inlineStr">
        <is>
          <t>NON_COMPLIANT</t>
        </is>
      </c>
      <c r="F1295" s="3" t="n">
        <v>0.25</v>
      </c>
      <c r="G1295" s="3" t="n">
        <v>1</v>
      </c>
      <c r="H1295" s="3" t="n">
        <v>2</v>
      </c>
      <c r="I1295" s="3" t="n">
        <v>1</v>
      </c>
      <c r="J1295" s="3" t="inlineStr">
        <is>
          <t>volume: 1000.0 ml vs = 10.0 ml; formulation: liquid vs solution</t>
        </is>
      </c>
      <c r="K1295" s="3" t="inlineStr">
        <is>
          <t>atc_code</t>
        </is>
      </c>
      <c r="L1295" s="3" t="inlineStr">
        <is>
          <t>FAIL volume: 1000.0 ml != 10.0 ml; UNKNOWN atc_code: No evaluator for 'atc_code' (categorical) — not verified; FAIL formulation: 'liquid' != 'solution'</t>
        </is>
      </c>
    </row>
    <row r="1296">
      <c r="A1296" s="3" t="inlineStr">
        <is>
          <t>3.3.2</t>
        </is>
      </c>
      <c r="B1296" s="3" t="inlineStr">
        <is>
          <t>Mikroelementu komplekss koncentrāta veidā, paredzēts parenterālo infūziju šķīdumu pagatavošanai priekš ievades centrālajās un perifērajās vēnās:
1) Sa</t>
        </is>
      </c>
      <c r="C1296" s="3" t="n">
        <v>3</v>
      </c>
      <c r="D1296" s="3" t="inlineStr">
        <is>
          <t>Isosource Standard Fibre 500 ml</t>
        </is>
      </c>
      <c r="E1296" s="5" t="inlineStr">
        <is>
          <t>NON_COMPLIANT</t>
        </is>
      </c>
      <c r="F1296" s="3" t="n">
        <v>0.25</v>
      </c>
      <c r="G1296" s="3" t="n">
        <v>1</v>
      </c>
      <c r="H1296" s="3" t="n">
        <v>2</v>
      </c>
      <c r="I1296" s="3" t="n">
        <v>1</v>
      </c>
      <c r="J1296" s="3" t="inlineStr">
        <is>
          <t>volume: 500.0 ml vs = 10.0 ml; formulation: liquid vs solution</t>
        </is>
      </c>
      <c r="K1296" s="3" t="inlineStr">
        <is>
          <t>atc_code</t>
        </is>
      </c>
      <c r="L1296" s="3" t="inlineStr">
        <is>
          <t>FAIL volume: 500.0 ml != 10.0 ml; UNKNOWN atc_code: No evaluator for 'atc_code' (categorical) — not verified; FAIL formulation: 'liquid' != 'solution'</t>
        </is>
      </c>
    </row>
    <row r="1297">
      <c r="A1297" s="3" t="inlineStr">
        <is>
          <t>3.3.2</t>
        </is>
      </c>
      <c r="B1297" s="3" t="inlineStr">
        <is>
          <t>Mikroelementu komplekss koncentrāta veidā, paredzēts parenterālo infūziju šķīdumu pagatavošanai priekš ievades centrālajās un perifērajās vēnās:
1) Sa</t>
        </is>
      </c>
      <c r="C1297" s="3" t="n">
        <v>4</v>
      </c>
      <c r="D1297" s="3" t="inlineStr">
        <is>
          <t>Isosource Standard Fibre 1000 ml</t>
        </is>
      </c>
      <c r="E1297" s="5" t="inlineStr">
        <is>
          <t>NON_COMPLIANT</t>
        </is>
      </c>
      <c r="F1297" s="3" t="n">
        <v>0.25</v>
      </c>
      <c r="G1297" s="3" t="n">
        <v>1</v>
      </c>
      <c r="H1297" s="3" t="n">
        <v>2</v>
      </c>
      <c r="I1297" s="3" t="n">
        <v>1</v>
      </c>
      <c r="J1297" s="3" t="inlineStr">
        <is>
          <t>volume: 1000.0 ml vs = 10.0 ml; formulation: liquid vs solution</t>
        </is>
      </c>
      <c r="K1297" s="3" t="inlineStr">
        <is>
          <t>atc_code</t>
        </is>
      </c>
      <c r="L1297" s="3" t="inlineStr">
        <is>
          <t>FAIL volume: 1000.0 ml != 10.0 ml; UNKNOWN atc_code: No evaluator for 'atc_code' (categorical) — not verified; FAIL formulation: 'liquid' != 'solution'</t>
        </is>
      </c>
    </row>
    <row r="1298">
      <c r="A1298" s="3" t="inlineStr">
        <is>
          <t>3.3.2</t>
        </is>
      </c>
      <c r="B1298" s="3" t="inlineStr">
        <is>
          <t>Mikroelementu komplekss koncentrāta veidā, paredzēts parenterālo infūziju šķīdumu pagatavošanai priekš ievades centrālajās un perifērajās vēnās:
1) Sa</t>
        </is>
      </c>
      <c r="C1298" s="3" t="n">
        <v>5</v>
      </c>
      <c r="D1298" s="3" t="inlineStr">
        <is>
          <t>Isosource Energy 500 ml</t>
        </is>
      </c>
      <c r="E1298" s="5" t="inlineStr">
        <is>
          <t>NON_COMPLIANT</t>
        </is>
      </c>
      <c r="F1298" s="3" t="n">
        <v>0.25</v>
      </c>
      <c r="G1298" s="3" t="n">
        <v>1</v>
      </c>
      <c r="H1298" s="3" t="n">
        <v>2</v>
      </c>
      <c r="I1298" s="3" t="n">
        <v>1</v>
      </c>
      <c r="J1298" s="3" t="inlineStr">
        <is>
          <t>volume: 500.0 ml vs = 10.0 ml; formulation: liquid vs solution</t>
        </is>
      </c>
      <c r="K1298" s="3" t="inlineStr">
        <is>
          <t>atc_code</t>
        </is>
      </c>
      <c r="L1298" s="3" t="inlineStr">
        <is>
          <t>FAIL volume: 500.0 ml != 10.0 ml; UNKNOWN atc_code: No evaluator for 'atc_code' (categorical) — not verified; FAIL formulation: 'liquid' != 'solution'</t>
        </is>
      </c>
    </row>
    <row r="1299">
      <c r="A1299" s="3" t="inlineStr">
        <is>
          <t>3.3.3</t>
        </is>
      </c>
      <c r="B1299" s="3" t="inlineStr">
        <is>
          <t>Koncentrāts (šķīdums infūzijām):
1) satur Isoleucinum, Histidinum, Leucinum, Methioninum, Lysini acetas, Phenylalaninum, Threoninum, Tryptophanum, Val</t>
        </is>
      </c>
      <c r="C1299" s="3" t="n">
        <v>1</v>
      </c>
      <c r="D1299" s="3" t="inlineStr">
        <is>
          <t>Isosource Standard 500 ml</t>
        </is>
      </c>
      <c r="E1299" s="5" t="inlineStr">
        <is>
          <t>NON_COMPLIANT</t>
        </is>
      </c>
      <c r="F1299" s="3" t="n">
        <v>0.333</v>
      </c>
      <c r="G1299" s="3" t="n">
        <v>1</v>
      </c>
      <c r="H1299" s="3" t="n">
        <v>1</v>
      </c>
      <c r="I1299" s="3" t="n">
        <v>1</v>
      </c>
      <c r="J1299" s="3" t="inlineStr">
        <is>
          <t>formulation: liquid vs solution</t>
        </is>
      </c>
      <c r="K1299" s="3" t="inlineStr">
        <is>
          <t>atc_code</t>
        </is>
      </c>
      <c r="L1299" s="3" t="inlineStr">
        <is>
          <t>UNKNOWN atc_code: No evaluator for 'atc_code' (categorical) — not verified; FAIL formulation: 'liquid' != 'solution'</t>
        </is>
      </c>
    </row>
    <row r="1300">
      <c r="A1300" s="3" t="inlineStr">
        <is>
          <t>3.3.3</t>
        </is>
      </c>
      <c r="B1300" s="3" t="inlineStr">
        <is>
          <t>Koncentrāts (šķīdums infūzijām):
1) satur Isoleucinum, Histidinum, Leucinum, Methioninum, Lysini acetas, Phenylalaninum, Threoninum, Tryptophanum, Val</t>
        </is>
      </c>
      <c r="C1300" s="3" t="n">
        <v>2</v>
      </c>
      <c r="D1300" s="3" t="inlineStr">
        <is>
          <t>Isosource Standard Fibre 500 ml</t>
        </is>
      </c>
      <c r="E1300" s="5" t="inlineStr">
        <is>
          <t>NON_COMPLIANT</t>
        </is>
      </c>
      <c r="F1300" s="3" t="n">
        <v>0.333</v>
      </c>
      <c r="G1300" s="3" t="n">
        <v>1</v>
      </c>
      <c r="H1300" s="3" t="n">
        <v>1</v>
      </c>
      <c r="I1300" s="3" t="n">
        <v>1</v>
      </c>
      <c r="J1300" s="3" t="inlineStr">
        <is>
          <t>formulation: liquid vs solution</t>
        </is>
      </c>
      <c r="K1300" s="3" t="inlineStr">
        <is>
          <t>atc_code</t>
        </is>
      </c>
      <c r="L1300" s="3" t="inlineStr">
        <is>
          <t>UNKNOWN atc_code: No evaluator for 'atc_code' (categorical) — not verified; FAIL formulation: 'liquid' != 'solution'</t>
        </is>
      </c>
    </row>
    <row r="1301">
      <c r="A1301" s="3" t="inlineStr">
        <is>
          <t>3.3.3</t>
        </is>
      </c>
      <c r="B1301" s="3" t="inlineStr">
        <is>
          <t>Koncentrāts (šķīdums infūzijām):
1) satur Isoleucinum, Histidinum, Leucinum, Methioninum, Lysini acetas, Phenylalaninum, Threoninum, Tryptophanum, Val</t>
        </is>
      </c>
      <c r="C1301" s="3" t="n">
        <v>3</v>
      </c>
      <c r="D1301" s="3" t="inlineStr">
        <is>
          <t>Isosource Energy 500 ml</t>
        </is>
      </c>
      <c r="E1301" s="5" t="inlineStr">
        <is>
          <t>NON_COMPLIANT</t>
        </is>
      </c>
      <c r="F1301" s="3" t="n">
        <v>0.333</v>
      </c>
      <c r="G1301" s="3" t="n">
        <v>1</v>
      </c>
      <c r="H1301" s="3" t="n">
        <v>1</v>
      </c>
      <c r="I1301" s="3" t="n">
        <v>1</v>
      </c>
      <c r="J1301" s="3" t="inlineStr">
        <is>
          <t>formulation: liquid vs solution</t>
        </is>
      </c>
      <c r="K1301" s="3" t="inlineStr">
        <is>
          <t>atc_code</t>
        </is>
      </c>
      <c r="L1301" s="3" t="inlineStr">
        <is>
          <t>UNKNOWN atc_code: No evaluator for 'atc_code' (categorical) — not verified; FAIL formulation: 'liquid' != 'solution'</t>
        </is>
      </c>
    </row>
    <row r="1302">
      <c r="A1302" s="3" t="inlineStr">
        <is>
          <t>3.3.3</t>
        </is>
      </c>
      <c r="B1302" s="3" t="inlineStr">
        <is>
          <t>Koncentrāts (šķīdums infūzijām):
1) satur Isoleucinum, Histidinum, Leucinum, Methioninum, Lysini acetas, Phenylalaninum, Threoninum, Tryptophanum, Val</t>
        </is>
      </c>
      <c r="C1302" s="3" t="n">
        <v>4</v>
      </c>
      <c r="D1302" s="3" t="inlineStr">
        <is>
          <t>Isosource Energy Fibre 500 ml</t>
        </is>
      </c>
      <c r="E1302" s="5" t="inlineStr">
        <is>
          <t>NON_COMPLIANT</t>
        </is>
      </c>
      <c r="F1302" s="3" t="n">
        <v>0.333</v>
      </c>
      <c r="G1302" s="3" t="n">
        <v>1</v>
      </c>
      <c r="H1302" s="3" t="n">
        <v>1</v>
      </c>
      <c r="I1302" s="3" t="n">
        <v>1</v>
      </c>
      <c r="J1302" s="3" t="inlineStr">
        <is>
          <t>formulation: liquid vs solution</t>
        </is>
      </c>
      <c r="K1302" s="3" t="inlineStr">
        <is>
          <t>atc_code</t>
        </is>
      </c>
      <c r="L1302" s="3" t="inlineStr">
        <is>
          <t>UNKNOWN atc_code: No evaluator for 'atc_code' (categorical) — not verified; FAIL formulation: 'liquid' != 'solution'</t>
        </is>
      </c>
    </row>
    <row r="1303">
      <c r="A1303" s="3" t="inlineStr">
        <is>
          <t>3.3.3</t>
        </is>
      </c>
      <c r="B1303" s="3" t="inlineStr">
        <is>
          <t>Koncentrāts (šķīdums infūzijām):
1) satur Isoleucinum, Histidinum, Leucinum, Methioninum, Lysini acetas, Phenylalaninum, Threoninum, Tryptophanum, Val</t>
        </is>
      </c>
      <c r="C1303" s="3" t="n">
        <v>5</v>
      </c>
      <c r="D1303" s="3" t="inlineStr">
        <is>
          <t>Isosource 2.0 Protein Fibre 500 ml</t>
        </is>
      </c>
      <c r="E1303" s="5" t="inlineStr">
        <is>
          <t>NON_COMPLIANT</t>
        </is>
      </c>
      <c r="F1303" s="3" t="n">
        <v>0.333</v>
      </c>
      <c r="G1303" s="3" t="n">
        <v>1</v>
      </c>
      <c r="H1303" s="3" t="n">
        <v>1</v>
      </c>
      <c r="I1303" s="3" t="n">
        <v>1</v>
      </c>
      <c r="J1303" s="3" t="inlineStr">
        <is>
          <t>formulation: liquid vs solution</t>
        </is>
      </c>
      <c r="K1303" s="3" t="inlineStr">
        <is>
          <t>atc_code</t>
        </is>
      </c>
      <c r="L1303" s="3" t="inlineStr">
        <is>
          <t>UNKNOWN atc_code: No evaluator for 'atc_code' (categorical) — not verified; FAIL formulation: 'liquid' != 'solution'</t>
        </is>
      </c>
    </row>
    <row r="1304">
      <c r="A1304" s="3" t="inlineStr">
        <is>
          <t>3.3.4</t>
        </is>
      </c>
      <c r="B1304" s="3" t="inlineStr">
        <is>
          <t>Taukos šķīstošu vitamīnu komplekss koncentrāta veidā, paredzēts parenterālo infūziju šķīdumu pagatavošanai priekš ievades centrālajās un perifērajās v</t>
        </is>
      </c>
      <c r="C1304" s="3" t="n">
        <v>1</v>
      </c>
      <c r="D1304" s="3" t="inlineStr">
        <is>
          <t>Isosource Standard 500 ml</t>
        </is>
      </c>
      <c r="E1304" s="5" t="inlineStr">
        <is>
          <t>NON_COMPLIANT</t>
        </is>
      </c>
      <c r="F1304" s="3" t="n">
        <v>0.333</v>
      </c>
      <c r="G1304" s="3" t="n">
        <v>1</v>
      </c>
      <c r="H1304" s="3" t="n">
        <v>2</v>
      </c>
      <c r="I1304" s="3" t="n">
        <v>0</v>
      </c>
      <c r="J1304" s="3" t="inlineStr">
        <is>
          <t>volume: 500.0 ml vs = 10.0 ml; formulation: liquid vs solution</t>
        </is>
      </c>
      <c r="K1304" s="3" t="inlineStr"/>
      <c r="L1304" s="3" t="inlineStr">
        <is>
          <t>FAIL volume: 500.0 ml != 10.0 ml; FAIL formulation: 'liquid' != 'solution'</t>
        </is>
      </c>
    </row>
    <row r="1305">
      <c r="A1305" s="3" t="inlineStr">
        <is>
          <t>3.3.4</t>
        </is>
      </c>
      <c r="B1305" s="3" t="inlineStr">
        <is>
          <t>Taukos šķīstošu vitamīnu komplekss koncentrāta veidā, paredzēts parenterālo infūziju šķīdumu pagatavošanai priekš ievades centrālajās un perifērajās v</t>
        </is>
      </c>
      <c r="C1305" s="3" t="n">
        <v>2</v>
      </c>
      <c r="D1305" s="3" t="inlineStr">
        <is>
          <t>Isosource Standard 1000 ml</t>
        </is>
      </c>
      <c r="E1305" s="5" t="inlineStr">
        <is>
          <t>NON_COMPLIANT</t>
        </is>
      </c>
      <c r="F1305" s="3" t="n">
        <v>0.333</v>
      </c>
      <c r="G1305" s="3" t="n">
        <v>1</v>
      </c>
      <c r="H1305" s="3" t="n">
        <v>2</v>
      </c>
      <c r="I1305" s="3" t="n">
        <v>0</v>
      </c>
      <c r="J1305" s="3" t="inlineStr">
        <is>
          <t>volume: 1000.0 ml vs = 10.0 ml; formulation: liquid vs solution</t>
        </is>
      </c>
      <c r="K1305" s="3" t="inlineStr"/>
      <c r="L1305" s="3" t="inlineStr">
        <is>
          <t>FAIL volume: 1000.0 ml != 10.0 ml; FAIL formulation: 'liquid' != 'solution'</t>
        </is>
      </c>
    </row>
    <row r="1306">
      <c r="A1306" s="3" t="inlineStr">
        <is>
          <t>3.3.4</t>
        </is>
      </c>
      <c r="B1306" s="3" t="inlineStr">
        <is>
          <t>Taukos šķīstošu vitamīnu komplekss koncentrāta veidā, paredzēts parenterālo infūziju šķīdumu pagatavošanai priekš ievades centrālajās un perifērajās v</t>
        </is>
      </c>
      <c r="C1306" s="3" t="n">
        <v>3</v>
      </c>
      <c r="D1306" s="3" t="inlineStr">
        <is>
          <t>Isosource Standard Fibre 500 ml</t>
        </is>
      </c>
      <c r="E1306" s="5" t="inlineStr">
        <is>
          <t>NON_COMPLIANT</t>
        </is>
      </c>
      <c r="F1306" s="3" t="n">
        <v>0.333</v>
      </c>
      <c r="G1306" s="3" t="n">
        <v>1</v>
      </c>
      <c r="H1306" s="3" t="n">
        <v>2</v>
      </c>
      <c r="I1306" s="3" t="n">
        <v>0</v>
      </c>
      <c r="J1306" s="3" t="inlineStr">
        <is>
          <t>volume: 500.0 ml vs = 10.0 ml; formulation: liquid vs solution</t>
        </is>
      </c>
      <c r="K1306" s="3" t="inlineStr"/>
      <c r="L1306" s="3" t="inlineStr">
        <is>
          <t>FAIL volume: 500.0 ml != 10.0 ml; FAIL formulation: 'liquid' != 'solution'</t>
        </is>
      </c>
    </row>
    <row r="1307">
      <c r="A1307" s="3" t="inlineStr">
        <is>
          <t>3.3.4</t>
        </is>
      </c>
      <c r="B1307" s="3" t="inlineStr">
        <is>
          <t>Taukos šķīstošu vitamīnu komplekss koncentrāta veidā, paredzēts parenterālo infūziju šķīdumu pagatavošanai priekš ievades centrālajās un perifērajās v</t>
        </is>
      </c>
      <c r="C1307" s="3" t="n">
        <v>4</v>
      </c>
      <c r="D1307" s="3" t="inlineStr">
        <is>
          <t>Isosource Standard Fibre 1000 ml</t>
        </is>
      </c>
      <c r="E1307" s="5" t="inlineStr">
        <is>
          <t>NON_COMPLIANT</t>
        </is>
      </c>
      <c r="F1307" s="3" t="n">
        <v>0.333</v>
      </c>
      <c r="G1307" s="3" t="n">
        <v>1</v>
      </c>
      <c r="H1307" s="3" t="n">
        <v>2</v>
      </c>
      <c r="I1307" s="3" t="n">
        <v>0</v>
      </c>
      <c r="J1307" s="3" t="inlineStr">
        <is>
          <t>volume: 1000.0 ml vs = 10.0 ml; formulation: liquid vs solution</t>
        </is>
      </c>
      <c r="K1307" s="3" t="inlineStr"/>
      <c r="L1307" s="3" t="inlineStr">
        <is>
          <t>FAIL volume: 1000.0 ml != 10.0 ml; FAIL formulation: 'liquid' != 'solution'</t>
        </is>
      </c>
    </row>
    <row r="1308">
      <c r="A1308" s="3" t="inlineStr">
        <is>
          <t>3.3.4</t>
        </is>
      </c>
      <c r="B1308" s="3" t="inlineStr">
        <is>
          <t>Taukos šķīstošu vitamīnu komplekss koncentrāta veidā, paredzēts parenterālo infūziju šķīdumu pagatavošanai priekš ievades centrālajās un perifērajās v</t>
        </is>
      </c>
      <c r="C1308" s="3" t="n">
        <v>5</v>
      </c>
      <c r="D1308" s="3" t="inlineStr">
        <is>
          <t>Isosource Energy 500 ml</t>
        </is>
      </c>
      <c r="E1308" s="5" t="inlineStr">
        <is>
          <t>NON_COMPLIANT</t>
        </is>
      </c>
      <c r="F1308" s="3" t="n">
        <v>0.333</v>
      </c>
      <c r="G1308" s="3" t="n">
        <v>1</v>
      </c>
      <c r="H1308" s="3" t="n">
        <v>2</v>
      </c>
      <c r="I1308" s="3" t="n">
        <v>0</v>
      </c>
      <c r="J1308" s="3" t="inlineStr">
        <is>
          <t>volume: 500.0 ml vs = 10.0 ml; formulation: liquid vs solution</t>
        </is>
      </c>
      <c r="K1308" s="3" t="inlineStr"/>
      <c r="L1308" s="3" t="inlineStr">
        <is>
          <t>FAIL volume: 500.0 ml != 10.0 ml; FAIL formulation: 'liquid' != 'solution'</t>
        </is>
      </c>
    </row>
    <row r="1309">
      <c r="A1309" s="3" t="inlineStr">
        <is>
          <t>3.3.5</t>
        </is>
      </c>
      <c r="B1309" s="3" t="inlineStr">
        <is>
          <t>Ūdenī šķīstošu vitamīnu komplekss pulvera veidā, paredzēts parenterālo infūziju šķīdumu pagatavošanai priekš ievades centrālajās un perifērajās vēnās:</t>
        </is>
      </c>
      <c r="C1309" s="3" t="n">
        <v>1</v>
      </c>
      <c r="D1309" s="3" t="inlineStr">
        <is>
          <t>Isosource Standard 500 ml</t>
        </is>
      </c>
      <c r="E1309" s="5" t="inlineStr">
        <is>
          <t>NON_COMPLIANT</t>
        </is>
      </c>
      <c r="F1309" s="3" t="n">
        <v>0.333</v>
      </c>
      <c r="G1309" s="3" t="n">
        <v>1</v>
      </c>
      <c r="H1309" s="3" t="n">
        <v>2</v>
      </c>
      <c r="I1309" s="3" t="n">
        <v>0</v>
      </c>
      <c r="J1309" s="3" t="inlineStr">
        <is>
          <t>volume: 500.0 ml vs = 10.0 ml; formulation: liquid vs powder</t>
        </is>
      </c>
      <c r="K1309" s="3" t="inlineStr"/>
      <c r="L1309" s="3" t="inlineStr">
        <is>
          <t>FAIL volume: 500.0 ml != 10.0 ml; FAIL formulation: 'liquid' != 'powder'</t>
        </is>
      </c>
    </row>
    <row r="1310">
      <c r="A1310" s="3" t="inlineStr">
        <is>
          <t>3.3.5</t>
        </is>
      </c>
      <c r="B1310" s="3" t="inlineStr">
        <is>
          <t>Ūdenī šķīstošu vitamīnu komplekss pulvera veidā, paredzēts parenterālo infūziju šķīdumu pagatavošanai priekš ievades centrālajās un perifērajās vēnās:</t>
        </is>
      </c>
      <c r="C1310" s="3" t="n">
        <v>2</v>
      </c>
      <c r="D1310" s="3" t="inlineStr">
        <is>
          <t>Isosource Standard 1000 ml</t>
        </is>
      </c>
      <c r="E1310" s="5" t="inlineStr">
        <is>
          <t>NON_COMPLIANT</t>
        </is>
      </c>
      <c r="F1310" s="3" t="n">
        <v>0.333</v>
      </c>
      <c r="G1310" s="3" t="n">
        <v>1</v>
      </c>
      <c r="H1310" s="3" t="n">
        <v>2</v>
      </c>
      <c r="I1310" s="3" t="n">
        <v>0</v>
      </c>
      <c r="J1310" s="3" t="inlineStr">
        <is>
          <t>volume: 1000.0 ml vs = 10.0 ml; formulation: liquid vs powder</t>
        </is>
      </c>
      <c r="K1310" s="3" t="inlineStr"/>
      <c r="L1310" s="3" t="inlineStr">
        <is>
          <t>FAIL volume: 1000.0 ml != 10.0 ml; FAIL formulation: 'liquid' != 'powder'</t>
        </is>
      </c>
    </row>
    <row r="1311">
      <c r="A1311" s="3" t="inlineStr">
        <is>
          <t>3.3.5</t>
        </is>
      </c>
      <c r="B1311" s="3" t="inlineStr">
        <is>
          <t>Ūdenī šķīstošu vitamīnu komplekss pulvera veidā, paredzēts parenterālo infūziju šķīdumu pagatavošanai priekš ievades centrālajās un perifērajās vēnās:</t>
        </is>
      </c>
      <c r="C1311" s="3" t="n">
        <v>3</v>
      </c>
      <c r="D1311" s="3" t="inlineStr">
        <is>
          <t>Isosource Standard Fibre 500 ml</t>
        </is>
      </c>
      <c r="E1311" s="5" t="inlineStr">
        <is>
          <t>NON_COMPLIANT</t>
        </is>
      </c>
      <c r="F1311" s="3" t="n">
        <v>0.333</v>
      </c>
      <c r="G1311" s="3" t="n">
        <v>1</v>
      </c>
      <c r="H1311" s="3" t="n">
        <v>2</v>
      </c>
      <c r="I1311" s="3" t="n">
        <v>0</v>
      </c>
      <c r="J1311" s="3" t="inlineStr">
        <is>
          <t>volume: 500.0 ml vs = 10.0 ml; formulation: liquid vs powder</t>
        </is>
      </c>
      <c r="K1311" s="3" t="inlineStr"/>
      <c r="L1311" s="3" t="inlineStr">
        <is>
          <t>FAIL volume: 500.0 ml != 10.0 ml; FAIL formulation: 'liquid' != 'powder'</t>
        </is>
      </c>
    </row>
    <row r="1312">
      <c r="A1312" s="3" t="inlineStr">
        <is>
          <t>3.3.5</t>
        </is>
      </c>
      <c r="B1312" s="3" t="inlineStr">
        <is>
          <t>Ūdenī šķīstošu vitamīnu komplekss pulvera veidā, paredzēts parenterālo infūziju šķīdumu pagatavošanai priekš ievades centrālajās un perifērajās vēnās:</t>
        </is>
      </c>
      <c r="C1312" s="3" t="n">
        <v>4</v>
      </c>
      <c r="D1312" s="3" t="inlineStr">
        <is>
          <t>Isosource Standard Fibre 1000 ml</t>
        </is>
      </c>
      <c r="E1312" s="5" t="inlineStr">
        <is>
          <t>NON_COMPLIANT</t>
        </is>
      </c>
      <c r="F1312" s="3" t="n">
        <v>0.333</v>
      </c>
      <c r="G1312" s="3" t="n">
        <v>1</v>
      </c>
      <c r="H1312" s="3" t="n">
        <v>2</v>
      </c>
      <c r="I1312" s="3" t="n">
        <v>0</v>
      </c>
      <c r="J1312" s="3" t="inlineStr">
        <is>
          <t>volume: 1000.0 ml vs = 10.0 ml; formulation: liquid vs powder</t>
        </is>
      </c>
      <c r="K1312" s="3" t="inlineStr"/>
      <c r="L1312" s="3" t="inlineStr">
        <is>
          <t>FAIL volume: 1000.0 ml != 10.0 ml; FAIL formulation: 'liquid' != 'powder'</t>
        </is>
      </c>
    </row>
    <row r="1313">
      <c r="A1313" s="3" t="inlineStr">
        <is>
          <t>3.3.5</t>
        </is>
      </c>
      <c r="B1313" s="3" t="inlineStr">
        <is>
          <t>Ūdenī šķīstošu vitamīnu komplekss pulvera veidā, paredzēts parenterālo infūziju šķīdumu pagatavošanai priekš ievades centrālajās un perifērajās vēnās:</t>
        </is>
      </c>
      <c r="C1313" s="3" t="n">
        <v>5</v>
      </c>
      <c r="D1313" s="3" t="inlineStr">
        <is>
          <t>Isosource Energy 500 ml</t>
        </is>
      </c>
      <c r="E1313" s="5" t="inlineStr">
        <is>
          <t>NON_COMPLIANT</t>
        </is>
      </c>
      <c r="F1313" s="3" t="n">
        <v>0.333</v>
      </c>
      <c r="G1313" s="3" t="n">
        <v>1</v>
      </c>
      <c r="H1313" s="3" t="n">
        <v>2</v>
      </c>
      <c r="I1313" s="3" t="n">
        <v>0</v>
      </c>
      <c r="J1313" s="3" t="inlineStr">
        <is>
          <t>volume: 500.0 ml vs = 10.0 ml; formulation: liquid vs powder</t>
        </is>
      </c>
      <c r="K1313" s="3" t="inlineStr"/>
      <c r="L1313" s="3" t="inlineStr">
        <is>
          <t>FAIL volume: 500.0 ml != 10.0 ml; FAIL formulation: 'liquid' != 'powder'</t>
        </is>
      </c>
    </row>
    <row r="1314">
      <c r="A1314" s="3" t="inlineStr">
        <is>
          <t>3.3.6</t>
        </is>
      </c>
      <c r="B1314" s="3" t="inlineStr">
        <is>
          <t>Kālija hlorīds 
1) 7,45 %,
2) tilpums: 20 ml,
3) ATĶ: B05XA01</t>
        </is>
      </c>
      <c r="C1314" s="3" t="n">
        <v>1</v>
      </c>
      <c r="D1314" s="3" t="inlineStr">
        <is>
          <t>Resource Junior powder 400g</t>
        </is>
      </c>
      <c r="E1314" s="7" t="inlineStr">
        <is>
          <t>UNKNOWN</t>
        </is>
      </c>
      <c r="F1314" s="3" t="n">
        <v>0</v>
      </c>
      <c r="G1314" s="3" t="n">
        <v>0</v>
      </c>
      <c r="H1314" s="3" t="n">
        <v>0</v>
      </c>
      <c r="I1314" s="3" t="n">
        <v>2</v>
      </c>
      <c r="J1314" s="3" t="inlineStr"/>
      <c r="K1314" s="3" t="inlineStr">
        <is>
          <t>volume; atc_code</t>
        </is>
      </c>
      <c r="L1314" s="3" t="inlineStr">
        <is>
          <t>UNKNOWN volume: Not comparable: product in g, requirement in ml; UNKNOWN atc_code: No evaluator for 'atc_code' (categorical) — not verified</t>
        </is>
      </c>
    </row>
    <row r="1315">
      <c r="A1315" s="3" t="inlineStr">
        <is>
          <t>3.3.6</t>
        </is>
      </c>
      <c r="B1315" s="3" t="inlineStr">
        <is>
          <t>Kālija hlorīds 
1) 7,45 %,
2) tilpums: 20 ml,
3) ATĶ: B05XA01</t>
        </is>
      </c>
      <c r="C1315" s="3" t="n">
        <v>2</v>
      </c>
      <c r="D1315" s="3" t="inlineStr">
        <is>
          <t>Althera HMO powder 400g</t>
        </is>
      </c>
      <c r="E1315" s="7" t="inlineStr">
        <is>
          <t>UNKNOWN</t>
        </is>
      </c>
      <c r="F1315" s="3" t="n">
        <v>0</v>
      </c>
      <c r="G1315" s="3" t="n">
        <v>0</v>
      </c>
      <c r="H1315" s="3" t="n">
        <v>0</v>
      </c>
      <c r="I1315" s="3" t="n">
        <v>2</v>
      </c>
      <c r="J1315" s="3" t="inlineStr"/>
      <c r="K1315" s="3" t="inlineStr">
        <is>
          <t>volume; atc_code</t>
        </is>
      </c>
      <c r="L1315" s="3" t="inlineStr">
        <is>
          <t>UNKNOWN volume: Not comparable: product in g, requirement in ml; UNKNOWN atc_code: No evaluator for 'atc_code' (categorical) — not verified</t>
        </is>
      </c>
    </row>
    <row r="1316">
      <c r="A1316" s="3" t="inlineStr">
        <is>
          <t>3.3.6</t>
        </is>
      </c>
      <c r="B1316" s="3" t="inlineStr">
        <is>
          <t>Kālija hlorīds 
1) 7,45 %,
2) tilpums: 20 ml,
3) ATĶ: B05XA01</t>
        </is>
      </c>
      <c r="C1316" s="3" t="n">
        <v>3</v>
      </c>
      <c r="D1316" s="3" t="inlineStr">
        <is>
          <t>Alfamino HMO powder 400g</t>
        </is>
      </c>
      <c r="E1316" s="7" t="inlineStr">
        <is>
          <t>UNKNOWN</t>
        </is>
      </c>
      <c r="F1316" s="3" t="n">
        <v>0</v>
      </c>
      <c r="G1316" s="3" t="n">
        <v>0</v>
      </c>
      <c r="H1316" s="3" t="n">
        <v>0</v>
      </c>
      <c r="I1316" s="3" t="n">
        <v>2</v>
      </c>
      <c r="J1316" s="3" t="inlineStr"/>
      <c r="K1316" s="3" t="inlineStr">
        <is>
          <t>volume; atc_code</t>
        </is>
      </c>
      <c r="L1316" s="3" t="inlineStr">
        <is>
          <t>UNKNOWN volume: Not comparable: product in g, requirement in ml; UNKNOWN atc_code: No evaluator for 'atc_code' (categorical) — not verified</t>
        </is>
      </c>
    </row>
    <row r="1317">
      <c r="A1317" s="3" t="inlineStr">
        <is>
          <t>3.3.6</t>
        </is>
      </c>
      <c r="B1317" s="3" t="inlineStr">
        <is>
          <t>Kālija hlorīds 
1) 7,45 %,
2) tilpums: 20 ml,
3) ATĶ: B05XA01</t>
        </is>
      </c>
      <c r="C1317" s="3" t="n">
        <v>4</v>
      </c>
      <c r="D1317" s="3" t="inlineStr">
        <is>
          <t>Alfamino Junior HMO powder 400g</t>
        </is>
      </c>
      <c r="E1317" s="7" t="inlineStr">
        <is>
          <t>UNKNOWN</t>
        </is>
      </c>
      <c r="F1317" s="3" t="n">
        <v>0</v>
      </c>
      <c r="G1317" s="3" t="n">
        <v>0</v>
      </c>
      <c r="H1317" s="3" t="n">
        <v>0</v>
      </c>
      <c r="I1317" s="3" t="n">
        <v>2</v>
      </c>
      <c r="J1317" s="3" t="inlineStr"/>
      <c r="K1317" s="3" t="inlineStr">
        <is>
          <t>volume; atc_code</t>
        </is>
      </c>
      <c r="L1317" s="3" t="inlineStr">
        <is>
          <t>UNKNOWN volume: Not comparable: product in g, requirement in ml; UNKNOWN atc_code: No evaluator for 'atc_code' (categorical) — not verified</t>
        </is>
      </c>
    </row>
    <row r="1318">
      <c r="A1318" s="3" t="inlineStr">
        <is>
          <t>3.3.6</t>
        </is>
      </c>
      <c r="B1318" s="3" t="inlineStr">
        <is>
          <t>Kālija hlorīds 
1) 7,45 %,
2) tilpums: 20 ml,
3) ATĶ: B05XA01</t>
        </is>
      </c>
      <c r="C1318" s="3" t="n">
        <v>5</v>
      </c>
      <c r="D1318" s="3" t="inlineStr">
        <is>
          <t>Alfaré HMO powder 400g</t>
        </is>
      </c>
      <c r="E1318" s="7" t="inlineStr">
        <is>
          <t>UNKNOWN</t>
        </is>
      </c>
      <c r="F1318" s="3" t="n">
        <v>0</v>
      </c>
      <c r="G1318" s="3" t="n">
        <v>0</v>
      </c>
      <c r="H1318" s="3" t="n">
        <v>0</v>
      </c>
      <c r="I1318" s="3" t="n">
        <v>2</v>
      </c>
      <c r="J1318" s="3" t="inlineStr"/>
      <c r="K1318" s="3" t="inlineStr">
        <is>
          <t>volume; atc_code</t>
        </is>
      </c>
      <c r="L1318" s="3" t="inlineStr">
        <is>
          <t>UNKNOWN volume: Not comparable: product in g, requirement in ml; UNKNOWN atc_code: No evaluator for 'atc_code' (categorical) — not verified</t>
        </is>
      </c>
    </row>
    <row r="1319">
      <c r="A1319" s="3" t="inlineStr">
        <is>
          <t>3.3.7</t>
        </is>
      </c>
      <c r="B1319" s="3" t="inlineStr">
        <is>
          <t>Taurolidīnu saturošs šķīdums katetra uzpildīšanai pēc parenterālās barošanas
1) taurolidīns - 2%,
2) tilpums: 3ml</t>
        </is>
      </c>
      <c r="C1319" s="3" t="n">
        <v>1</v>
      </c>
      <c r="D1319" s="3" t="inlineStr">
        <is>
          <t>Isosource Standard 500 ml</t>
        </is>
      </c>
      <c r="E1319" s="5" t="inlineStr">
        <is>
          <t>NON_COMPLIANT</t>
        </is>
      </c>
      <c r="F1319" s="3" t="n">
        <v>0.333</v>
      </c>
      <c r="G1319" s="3" t="n">
        <v>1</v>
      </c>
      <c r="H1319" s="3" t="n">
        <v>2</v>
      </c>
      <c r="I1319" s="3" t="n">
        <v>0</v>
      </c>
      <c r="J1319" s="3" t="inlineStr">
        <is>
          <t>volume: 500.0 ml vs = 3.0 ml; formulation: liquid vs solution</t>
        </is>
      </c>
      <c r="K1319" s="3" t="inlineStr"/>
      <c r="L1319" s="3" t="inlineStr">
        <is>
          <t>FAIL volume: 500.0 ml != 3.0 ml; FAIL formulation: 'liquid' != 'solution'</t>
        </is>
      </c>
    </row>
    <row r="1320">
      <c r="A1320" s="3" t="inlineStr">
        <is>
          <t>3.3.7</t>
        </is>
      </c>
      <c r="B1320" s="3" t="inlineStr">
        <is>
          <t>Taurolidīnu saturošs šķīdums katetra uzpildīšanai pēc parenterālās barošanas
1) taurolidīns - 2%,
2) tilpums: 3ml</t>
        </is>
      </c>
      <c r="C1320" s="3" t="n">
        <v>2</v>
      </c>
      <c r="D1320" s="3" t="inlineStr">
        <is>
          <t>Isosource Standard 1000 ml</t>
        </is>
      </c>
      <c r="E1320" s="5" t="inlineStr">
        <is>
          <t>NON_COMPLIANT</t>
        </is>
      </c>
      <c r="F1320" s="3" t="n">
        <v>0.333</v>
      </c>
      <c r="G1320" s="3" t="n">
        <v>1</v>
      </c>
      <c r="H1320" s="3" t="n">
        <v>2</v>
      </c>
      <c r="I1320" s="3" t="n">
        <v>0</v>
      </c>
      <c r="J1320" s="3" t="inlineStr">
        <is>
          <t>volume: 1000.0 ml vs = 3.0 ml; formulation: liquid vs solution</t>
        </is>
      </c>
      <c r="K1320" s="3" t="inlineStr"/>
      <c r="L1320" s="3" t="inlineStr">
        <is>
          <t>FAIL volume: 1000.0 ml != 3.0 ml; FAIL formulation: 'liquid' != 'solution'</t>
        </is>
      </c>
    </row>
    <row r="1321">
      <c r="A1321" s="3" t="inlineStr">
        <is>
          <t>3.3.7</t>
        </is>
      </c>
      <c r="B1321" s="3" t="inlineStr">
        <is>
          <t>Taurolidīnu saturošs šķīdums katetra uzpildīšanai pēc parenterālās barošanas
1) taurolidīns - 2%,
2) tilpums: 3ml</t>
        </is>
      </c>
      <c r="C1321" s="3" t="n">
        <v>3</v>
      </c>
      <c r="D1321" s="3" t="inlineStr">
        <is>
          <t>Isosource Standard Fibre 500 ml</t>
        </is>
      </c>
      <c r="E1321" s="5" t="inlineStr">
        <is>
          <t>NON_COMPLIANT</t>
        </is>
      </c>
      <c r="F1321" s="3" t="n">
        <v>0.333</v>
      </c>
      <c r="G1321" s="3" t="n">
        <v>1</v>
      </c>
      <c r="H1321" s="3" t="n">
        <v>2</v>
      </c>
      <c r="I1321" s="3" t="n">
        <v>0</v>
      </c>
      <c r="J1321" s="3" t="inlineStr">
        <is>
          <t>volume: 500.0 ml vs = 3.0 ml; formulation: liquid vs solution</t>
        </is>
      </c>
      <c r="K1321" s="3" t="inlineStr"/>
      <c r="L1321" s="3" t="inlineStr">
        <is>
          <t>FAIL volume: 500.0 ml != 3.0 ml; FAIL formulation: 'liquid' != 'solution'</t>
        </is>
      </c>
    </row>
    <row r="1322">
      <c r="A1322" s="3" t="inlineStr">
        <is>
          <t>3.3.7</t>
        </is>
      </c>
      <c r="B1322" s="3" t="inlineStr">
        <is>
          <t>Taurolidīnu saturošs šķīdums katetra uzpildīšanai pēc parenterālās barošanas
1) taurolidīns - 2%,
2) tilpums: 3ml</t>
        </is>
      </c>
      <c r="C1322" s="3" t="n">
        <v>4</v>
      </c>
      <c r="D1322" s="3" t="inlineStr">
        <is>
          <t>Isosource Standard Fibre 1000 ml</t>
        </is>
      </c>
      <c r="E1322" s="5" t="inlineStr">
        <is>
          <t>NON_COMPLIANT</t>
        </is>
      </c>
      <c r="F1322" s="3" t="n">
        <v>0.333</v>
      </c>
      <c r="G1322" s="3" t="n">
        <v>1</v>
      </c>
      <c r="H1322" s="3" t="n">
        <v>2</v>
      </c>
      <c r="I1322" s="3" t="n">
        <v>0</v>
      </c>
      <c r="J1322" s="3" t="inlineStr">
        <is>
          <t>volume: 1000.0 ml vs = 3.0 ml; formulation: liquid vs solution</t>
        </is>
      </c>
      <c r="K1322" s="3" t="inlineStr"/>
      <c r="L1322" s="3" t="inlineStr">
        <is>
          <t>FAIL volume: 1000.0 ml != 3.0 ml; FAIL formulation: 'liquid' != 'solution'</t>
        </is>
      </c>
    </row>
    <row r="1323">
      <c r="A1323" s="3" t="inlineStr">
        <is>
          <t>3.3.7</t>
        </is>
      </c>
      <c r="B1323" s="3" t="inlineStr">
        <is>
          <t>Taurolidīnu saturošs šķīdums katetra uzpildīšanai pēc parenterālās barošanas
1) taurolidīns - 2%,
2) tilpums: 3ml</t>
        </is>
      </c>
      <c r="C1323" s="3" t="n">
        <v>5</v>
      </c>
      <c r="D1323" s="3" t="inlineStr">
        <is>
          <t>Isosource Energy 500 ml</t>
        </is>
      </c>
      <c r="E1323" s="5" t="inlineStr">
        <is>
          <t>NON_COMPLIANT</t>
        </is>
      </c>
      <c r="F1323" s="3" t="n">
        <v>0.333</v>
      </c>
      <c r="G1323" s="3" t="n">
        <v>1</v>
      </c>
      <c r="H1323" s="3" t="n">
        <v>2</v>
      </c>
      <c r="I1323" s="3" t="n">
        <v>0</v>
      </c>
      <c r="J1323" s="3" t="inlineStr">
        <is>
          <t>volume: 500.0 ml vs = 3.0 ml; formulation: liquid vs solution</t>
        </is>
      </c>
      <c r="K1323" s="3" t="inlineStr"/>
      <c r="L1323" s="3" t="inlineStr">
        <is>
          <t>FAIL volume: 500.0 ml != 3.0 ml; FAIL formulation: 'liquid' != 'solution'</t>
        </is>
      </c>
    </row>
    <row r="1324">
      <c r="A1324" s="3" t="inlineStr">
        <is>
          <t>3.3.8</t>
        </is>
      </c>
      <c r="B1324" s="3" t="inlineStr">
        <is>
          <t>Taurolidīnu saturošs šķīdums katetru oklūziju likvidēšanai
1) taurolidīns - 2%,
2) tilpums: 5ml</t>
        </is>
      </c>
      <c r="C1324" s="3" t="n">
        <v>1</v>
      </c>
      <c r="D1324" s="3" t="inlineStr">
        <is>
          <t>Isosource Standard 500 ml</t>
        </is>
      </c>
      <c r="E1324" s="5" t="inlineStr">
        <is>
          <t>NON_COMPLIANT</t>
        </is>
      </c>
      <c r="F1324" s="3" t="n">
        <v>0</v>
      </c>
      <c r="G1324" s="3" t="n">
        <v>0</v>
      </c>
      <c r="H1324" s="3" t="n">
        <v>2</v>
      </c>
      <c r="I1324" s="3" t="n">
        <v>0</v>
      </c>
      <c r="J1324" s="3" t="inlineStr">
        <is>
          <t>volume: 500.0 ml vs = 5.0 ml; formulation: liquid vs solution</t>
        </is>
      </c>
      <c r="K1324" s="3" t="inlineStr"/>
      <c r="L1324" s="3" t="inlineStr">
        <is>
          <t>FAIL volume: 500.0 ml != 5.0 ml; FAIL formulation: 'liquid' != 'solution'</t>
        </is>
      </c>
    </row>
    <row r="1325">
      <c r="A1325" s="3" t="inlineStr">
        <is>
          <t>3.3.8</t>
        </is>
      </c>
      <c r="B1325" s="3" t="inlineStr">
        <is>
          <t>Taurolidīnu saturošs šķīdums katetru oklūziju likvidēšanai
1) taurolidīns - 2%,
2) tilpums: 5ml</t>
        </is>
      </c>
      <c r="C1325" s="3" t="n">
        <v>2</v>
      </c>
      <c r="D1325" s="3" t="inlineStr">
        <is>
          <t>Isosource Standard 1000 ml</t>
        </is>
      </c>
      <c r="E1325" s="5" t="inlineStr">
        <is>
          <t>NON_COMPLIANT</t>
        </is>
      </c>
      <c r="F1325" s="3" t="n">
        <v>0</v>
      </c>
      <c r="G1325" s="3" t="n">
        <v>0</v>
      </c>
      <c r="H1325" s="3" t="n">
        <v>2</v>
      </c>
      <c r="I1325" s="3" t="n">
        <v>0</v>
      </c>
      <c r="J1325" s="3" t="inlineStr">
        <is>
          <t>volume: 1000.0 ml vs = 5.0 ml; formulation: liquid vs solution</t>
        </is>
      </c>
      <c r="K1325" s="3" t="inlineStr"/>
      <c r="L1325" s="3" t="inlineStr">
        <is>
          <t>FAIL volume: 1000.0 ml != 5.0 ml; FAIL formulation: 'liquid' != 'solution'</t>
        </is>
      </c>
    </row>
    <row r="1326">
      <c r="A1326" s="3" t="inlineStr">
        <is>
          <t>3.3.8</t>
        </is>
      </c>
      <c r="B1326" s="3" t="inlineStr">
        <is>
          <t>Taurolidīnu saturošs šķīdums katetru oklūziju likvidēšanai
1) taurolidīns - 2%,
2) tilpums: 5ml</t>
        </is>
      </c>
      <c r="C1326" s="3" t="n">
        <v>3</v>
      </c>
      <c r="D1326" s="3" t="inlineStr">
        <is>
          <t>Isosource Standard Fibre 500 ml</t>
        </is>
      </c>
      <c r="E1326" s="5" t="inlineStr">
        <is>
          <t>NON_COMPLIANT</t>
        </is>
      </c>
      <c r="F1326" s="3" t="n">
        <v>0</v>
      </c>
      <c r="G1326" s="3" t="n">
        <v>0</v>
      </c>
      <c r="H1326" s="3" t="n">
        <v>2</v>
      </c>
      <c r="I1326" s="3" t="n">
        <v>0</v>
      </c>
      <c r="J1326" s="3" t="inlineStr">
        <is>
          <t>volume: 500.0 ml vs = 5.0 ml; formulation: liquid vs solution</t>
        </is>
      </c>
      <c r="K1326" s="3" t="inlineStr"/>
      <c r="L1326" s="3" t="inlineStr">
        <is>
          <t>FAIL volume: 500.0 ml != 5.0 ml; FAIL formulation: 'liquid' != 'solution'</t>
        </is>
      </c>
    </row>
    <row r="1327">
      <c r="A1327" s="3" t="inlineStr">
        <is>
          <t>3.3.8</t>
        </is>
      </c>
      <c r="B1327" s="3" t="inlineStr">
        <is>
          <t>Taurolidīnu saturošs šķīdums katetru oklūziju likvidēšanai
1) taurolidīns - 2%,
2) tilpums: 5ml</t>
        </is>
      </c>
      <c r="C1327" s="3" t="n">
        <v>4</v>
      </c>
      <c r="D1327" s="3" t="inlineStr">
        <is>
          <t>Isosource Standard Fibre 1000 ml</t>
        </is>
      </c>
      <c r="E1327" s="5" t="inlineStr">
        <is>
          <t>NON_COMPLIANT</t>
        </is>
      </c>
      <c r="F1327" s="3" t="n">
        <v>0</v>
      </c>
      <c r="G1327" s="3" t="n">
        <v>0</v>
      </c>
      <c r="H1327" s="3" t="n">
        <v>2</v>
      </c>
      <c r="I1327" s="3" t="n">
        <v>0</v>
      </c>
      <c r="J1327" s="3" t="inlineStr">
        <is>
          <t>volume: 1000.0 ml vs = 5.0 ml; formulation: liquid vs solution</t>
        </is>
      </c>
      <c r="K1327" s="3" t="inlineStr"/>
      <c r="L1327" s="3" t="inlineStr">
        <is>
          <t>FAIL volume: 1000.0 ml != 5.0 ml; FAIL formulation: 'liquid' != 'solution'</t>
        </is>
      </c>
    </row>
    <row r="1328">
      <c r="A1328" s="3" t="inlineStr">
        <is>
          <t>3.3.8</t>
        </is>
      </c>
      <c r="B1328" s="3" t="inlineStr">
        <is>
          <t>Taurolidīnu saturošs šķīdums katetru oklūziju likvidēšanai
1) taurolidīns - 2%,
2) tilpums: 5ml</t>
        </is>
      </c>
      <c r="C1328" s="3" t="n">
        <v>5</v>
      </c>
      <c r="D1328" s="3" t="inlineStr">
        <is>
          <t>Isosource Energy 500 ml</t>
        </is>
      </c>
      <c r="E1328" s="5" t="inlineStr">
        <is>
          <t>NON_COMPLIANT</t>
        </is>
      </c>
      <c r="F1328" s="3" t="n">
        <v>0</v>
      </c>
      <c r="G1328" s="3" t="n">
        <v>0</v>
      </c>
      <c r="H1328" s="3" t="n">
        <v>2</v>
      </c>
      <c r="I1328" s="3" t="n">
        <v>0</v>
      </c>
      <c r="J1328" s="3" t="inlineStr">
        <is>
          <t>volume: 500.0 ml vs = 5.0 ml; formulation: liquid vs solution</t>
        </is>
      </c>
      <c r="K1328" s="3" t="inlineStr"/>
      <c r="L1328" s="3" t="inlineStr">
        <is>
          <t>FAIL volume: 500.0 ml != 5.0 ml; FAIL formulation: 'liquid' != 'solution'</t>
        </is>
      </c>
    </row>
    <row r="1329">
      <c r="A1329" s="3" t="inlineStr">
        <is>
          <t>3.4</t>
        </is>
      </c>
      <c r="B1329" s="3" t="inlineStr">
        <is>
          <t>Medicīnas ierīces, kas nepieciešamas parenterālās barošanas nodrošināšanai, un biocīdi/ detergenti to dezinfekcijai</t>
        </is>
      </c>
      <c r="C1329" s="3" t="n">
        <v>1</v>
      </c>
      <c r="D1329" s="3" t="inlineStr">
        <is>
          <t>Isosource Standard 500 ml</t>
        </is>
      </c>
      <c r="E1329" s="6" t="inlineStr">
        <is>
          <t>COMPLIANT</t>
        </is>
      </c>
      <c r="F1329" s="3" t="n">
        <v>1</v>
      </c>
      <c r="G1329" s="3" t="n">
        <v>1</v>
      </c>
      <c r="H1329" s="3" t="n">
        <v>0</v>
      </c>
      <c r="I1329" s="3" t="n">
        <v>0</v>
      </c>
      <c r="J1329" s="3" t="inlineStr"/>
      <c r="K1329" s="3" t="inlineStr"/>
      <c r="L1329" s="3" t="inlineStr">
        <is>
          <t>All checked criteria passed</t>
        </is>
      </c>
    </row>
    <row r="1330">
      <c r="A1330" s="3" t="inlineStr">
        <is>
          <t>3.4</t>
        </is>
      </c>
      <c r="B1330" s="3" t="inlineStr">
        <is>
          <t>Medicīnas ierīces, kas nepieciešamas parenterālās barošanas nodrošināšanai, un biocīdi/ detergenti to dezinfekcijai</t>
        </is>
      </c>
      <c r="C1330" s="3" t="n">
        <v>2</v>
      </c>
      <c r="D1330" s="3" t="inlineStr">
        <is>
          <t>Isosource Standard 1000 ml</t>
        </is>
      </c>
      <c r="E1330" s="6" t="inlineStr">
        <is>
          <t>COMPLIANT</t>
        </is>
      </c>
      <c r="F1330" s="3" t="n">
        <v>1</v>
      </c>
      <c r="G1330" s="3" t="n">
        <v>1</v>
      </c>
      <c r="H1330" s="3" t="n">
        <v>0</v>
      </c>
      <c r="I1330" s="3" t="n">
        <v>0</v>
      </c>
      <c r="J1330" s="3" t="inlineStr"/>
      <c r="K1330" s="3" t="inlineStr"/>
      <c r="L1330" s="3" t="inlineStr">
        <is>
          <t>All checked criteria passed</t>
        </is>
      </c>
    </row>
    <row r="1331">
      <c r="A1331" s="3" t="inlineStr">
        <is>
          <t>3.4</t>
        </is>
      </c>
      <c r="B1331" s="3" t="inlineStr">
        <is>
          <t>Medicīnas ierīces, kas nepieciešamas parenterālās barošanas nodrošināšanai, un biocīdi/ detergenti to dezinfekcijai</t>
        </is>
      </c>
      <c r="C1331" s="3" t="n">
        <v>3</v>
      </c>
      <c r="D1331" s="3" t="inlineStr">
        <is>
          <t>Isosource Standard Fibre 500 ml</t>
        </is>
      </c>
      <c r="E1331" s="6" t="inlineStr">
        <is>
          <t>COMPLIANT</t>
        </is>
      </c>
      <c r="F1331" s="3" t="n">
        <v>1</v>
      </c>
      <c r="G1331" s="3" t="n">
        <v>1</v>
      </c>
      <c r="H1331" s="3" t="n">
        <v>0</v>
      </c>
      <c r="I1331" s="3" t="n">
        <v>0</v>
      </c>
      <c r="J1331" s="3" t="inlineStr"/>
      <c r="K1331" s="3" t="inlineStr"/>
      <c r="L1331" s="3" t="inlineStr">
        <is>
          <t>All checked criteria passed</t>
        </is>
      </c>
    </row>
    <row r="1332">
      <c r="A1332" s="3" t="inlineStr">
        <is>
          <t>3.4</t>
        </is>
      </c>
      <c r="B1332" s="3" t="inlineStr">
        <is>
          <t>Medicīnas ierīces, kas nepieciešamas parenterālās barošanas nodrošināšanai, un biocīdi/ detergenti to dezinfekcijai</t>
        </is>
      </c>
      <c r="C1332" s="3" t="n">
        <v>4</v>
      </c>
      <c r="D1332" s="3" t="inlineStr">
        <is>
          <t>Isosource Standard Fibre 1000 ml</t>
        </is>
      </c>
      <c r="E1332" s="6" t="inlineStr">
        <is>
          <t>COMPLIANT</t>
        </is>
      </c>
      <c r="F1332" s="3" t="n">
        <v>1</v>
      </c>
      <c r="G1332" s="3" t="n">
        <v>1</v>
      </c>
      <c r="H1332" s="3" t="n">
        <v>0</v>
      </c>
      <c r="I1332" s="3" t="n">
        <v>0</v>
      </c>
      <c r="J1332" s="3" t="inlineStr"/>
      <c r="K1332" s="3" t="inlineStr"/>
      <c r="L1332" s="3" t="inlineStr">
        <is>
          <t>All checked criteria passed</t>
        </is>
      </c>
    </row>
    <row r="1333">
      <c r="A1333" s="3" t="inlineStr">
        <is>
          <t>3.4</t>
        </is>
      </c>
      <c r="B1333" s="3" t="inlineStr">
        <is>
          <t>Medicīnas ierīces, kas nepieciešamas parenterālās barošanas nodrošināšanai, un biocīdi/ detergenti to dezinfekcijai</t>
        </is>
      </c>
      <c r="C1333" s="3" t="n">
        <v>5</v>
      </c>
      <c r="D1333" s="3" t="inlineStr">
        <is>
          <t>Isosource Energy 500 ml</t>
        </is>
      </c>
      <c r="E1333" s="6" t="inlineStr">
        <is>
          <t>COMPLIANT</t>
        </is>
      </c>
      <c r="F1333" s="3" t="n">
        <v>1</v>
      </c>
      <c r="G1333" s="3" t="n">
        <v>1</v>
      </c>
      <c r="H1333" s="3" t="n">
        <v>0</v>
      </c>
      <c r="I1333" s="3" t="n">
        <v>0</v>
      </c>
      <c r="J1333" s="3" t="inlineStr"/>
      <c r="K1333" s="3" t="inlineStr"/>
      <c r="L1333" s="3" t="inlineStr">
        <is>
          <t>All checked criteria passed</t>
        </is>
      </c>
    </row>
    <row r="1334">
      <c r="A1334" t="inlineStr">
        <is>
          <t>3.4.1</t>
        </is>
      </c>
      <c r="B1334" t="inlineStr">
        <is>
          <t>Intravenozas infūzijas sistēma ar injekcijas portu:
1) ar makro-pilienu kameru (20 pilieni/ml), 
2) ar pagarinājuma līniju; 
3) Y-veida savienojumu in</t>
        </is>
      </c>
      <c r="E1334" s="2" t="inlineStr">
        <is>
          <t>NO MATCHES</t>
        </is>
      </c>
    </row>
    <row r="1335">
      <c r="A1335" s="3" t="inlineStr">
        <is>
          <t>3.4.2</t>
        </is>
      </c>
      <c r="B1335" s="3" t="inlineStr">
        <is>
          <t>Komplekts pārsiešanai.
1) pincete - 1 gab., 
2) neausta materiāla tupferi 3 - 5 gab., 
3) neausta materiāla salvetes 10 x 10cm 5 gab., 
4) aizlīmējams</t>
        </is>
      </c>
      <c r="C1335" s="3" t="n">
        <v>1</v>
      </c>
      <c r="D1335" s="3" t="inlineStr">
        <is>
          <t>Isosource Standard 500 ml</t>
        </is>
      </c>
      <c r="E1335" s="7" t="inlineStr">
        <is>
          <t>UNKNOWN</t>
        </is>
      </c>
      <c r="F1335" s="3" t="n">
        <v>0</v>
      </c>
      <c r="G1335" s="3" t="n">
        <v>0</v>
      </c>
      <c r="H1335" s="3" t="n">
        <v>0</v>
      </c>
      <c r="I1335" s="3" t="n">
        <v>1</v>
      </c>
      <c r="J1335" s="3" t="inlineStr"/>
      <c r="K1335" s="3" t="inlineStr">
        <is>
          <t>sterile</t>
        </is>
      </c>
      <c r="L1335" s="3" t="inlineStr">
        <is>
          <t>UNKNOWN sterile: Cannot determine 'sterile' for this product</t>
        </is>
      </c>
    </row>
    <row r="1336">
      <c r="A1336" s="3" t="inlineStr">
        <is>
          <t>3.4.2</t>
        </is>
      </c>
      <c r="B1336" s="3" t="inlineStr">
        <is>
          <t>Komplekts pārsiešanai.
1) pincete - 1 gab., 
2) neausta materiāla tupferi 3 - 5 gab., 
3) neausta materiāla salvetes 10 x 10cm 5 gab., 
4) aizlīmējams</t>
        </is>
      </c>
      <c r="C1336" s="3" t="n">
        <v>2</v>
      </c>
      <c r="D1336" s="3" t="inlineStr">
        <is>
          <t>Isosource Standard 1000 ml</t>
        </is>
      </c>
      <c r="E1336" s="7" t="inlineStr">
        <is>
          <t>UNKNOWN</t>
        </is>
      </c>
      <c r="F1336" s="3" t="n">
        <v>0</v>
      </c>
      <c r="G1336" s="3" t="n">
        <v>0</v>
      </c>
      <c r="H1336" s="3" t="n">
        <v>0</v>
      </c>
      <c r="I1336" s="3" t="n">
        <v>1</v>
      </c>
      <c r="J1336" s="3" t="inlineStr"/>
      <c r="K1336" s="3" t="inlineStr">
        <is>
          <t>sterile</t>
        </is>
      </c>
      <c r="L1336" s="3" t="inlineStr">
        <is>
          <t>UNKNOWN sterile: Cannot determine 'sterile' for this product</t>
        </is>
      </c>
    </row>
    <row r="1337">
      <c r="A1337" s="3" t="inlineStr">
        <is>
          <t>3.4.2</t>
        </is>
      </c>
      <c r="B1337" s="3" t="inlineStr">
        <is>
          <t>Komplekts pārsiešanai.
1) pincete - 1 gab., 
2) neausta materiāla tupferi 3 - 5 gab., 
3) neausta materiāla salvetes 10 x 10cm 5 gab., 
4) aizlīmējams</t>
        </is>
      </c>
      <c r="C1337" s="3" t="n">
        <v>3</v>
      </c>
      <c r="D1337" s="3" t="inlineStr">
        <is>
          <t>Isosource Standard Fibre 500 ml</t>
        </is>
      </c>
      <c r="E1337" s="7" t="inlineStr">
        <is>
          <t>UNKNOWN</t>
        </is>
      </c>
      <c r="F1337" s="3" t="n">
        <v>0</v>
      </c>
      <c r="G1337" s="3" t="n">
        <v>0</v>
      </c>
      <c r="H1337" s="3" t="n">
        <v>0</v>
      </c>
      <c r="I1337" s="3" t="n">
        <v>1</v>
      </c>
      <c r="J1337" s="3" t="inlineStr"/>
      <c r="K1337" s="3" t="inlineStr">
        <is>
          <t>sterile</t>
        </is>
      </c>
      <c r="L1337" s="3" t="inlineStr">
        <is>
          <t>UNKNOWN sterile: Cannot determine 'sterile' for this product</t>
        </is>
      </c>
    </row>
    <row r="1338">
      <c r="A1338" s="3" t="inlineStr">
        <is>
          <t>3.4.2</t>
        </is>
      </c>
      <c r="B1338" s="3" t="inlineStr">
        <is>
          <t>Komplekts pārsiešanai.
1) pincete - 1 gab., 
2) neausta materiāla tupferi 3 - 5 gab., 
3) neausta materiāla salvetes 10 x 10cm 5 gab., 
4) aizlīmējams</t>
        </is>
      </c>
      <c r="C1338" s="3" t="n">
        <v>4</v>
      </c>
      <c r="D1338" s="3" t="inlineStr">
        <is>
          <t>Isosource Standard Fibre 1000 ml</t>
        </is>
      </c>
      <c r="E1338" s="7" t="inlineStr">
        <is>
          <t>UNKNOWN</t>
        </is>
      </c>
      <c r="F1338" s="3" t="n">
        <v>0</v>
      </c>
      <c r="G1338" s="3" t="n">
        <v>0</v>
      </c>
      <c r="H1338" s="3" t="n">
        <v>0</v>
      </c>
      <c r="I1338" s="3" t="n">
        <v>1</v>
      </c>
      <c r="J1338" s="3" t="inlineStr"/>
      <c r="K1338" s="3" t="inlineStr">
        <is>
          <t>sterile</t>
        </is>
      </c>
      <c r="L1338" s="3" t="inlineStr">
        <is>
          <t>UNKNOWN sterile: Cannot determine 'sterile' for this product</t>
        </is>
      </c>
    </row>
    <row r="1339">
      <c r="A1339" s="3" t="inlineStr">
        <is>
          <t>3.4.2</t>
        </is>
      </c>
      <c r="B1339" s="3" t="inlineStr">
        <is>
          <t>Komplekts pārsiešanai.
1) pincete - 1 gab., 
2) neausta materiāla tupferi 3 - 5 gab., 
3) neausta materiāla salvetes 10 x 10cm 5 gab., 
4) aizlīmējams</t>
        </is>
      </c>
      <c r="C1339" s="3" t="n">
        <v>5</v>
      </c>
      <c r="D1339" s="3" t="inlineStr">
        <is>
          <t>Isosource Energy 500 ml</t>
        </is>
      </c>
      <c r="E1339" s="7" t="inlineStr">
        <is>
          <t>UNKNOWN</t>
        </is>
      </c>
      <c r="F1339" s="3" t="n">
        <v>0</v>
      </c>
      <c r="G1339" s="3" t="n">
        <v>0</v>
      </c>
      <c r="H1339" s="3" t="n">
        <v>0</v>
      </c>
      <c r="I1339" s="3" t="n">
        <v>1</v>
      </c>
      <c r="J1339" s="3" t="inlineStr"/>
      <c r="K1339" s="3" t="inlineStr">
        <is>
          <t>sterile</t>
        </is>
      </c>
      <c r="L1339" s="3" t="inlineStr">
        <is>
          <t>UNKNOWN sterile: Cannot determine 'sterile' for this product</t>
        </is>
      </c>
    </row>
    <row r="1340">
      <c r="A1340" s="3" t="inlineStr">
        <is>
          <t>3.4.3</t>
        </is>
      </c>
      <c r="B1340" s="3" t="inlineStr">
        <is>
          <t>4 neausta materiāla salvetes (viskoze+poliesters), sterilas, 4 kārtas, izmēri: 7.5 X 7,5 cm .</t>
        </is>
      </c>
      <c r="C1340" s="3" t="n">
        <v>1</v>
      </c>
      <c r="D1340" s="3" t="inlineStr">
        <is>
          <t>Isosource Standard 500 ml</t>
        </is>
      </c>
      <c r="E1340" s="7" t="inlineStr">
        <is>
          <t>UNKNOWN</t>
        </is>
      </c>
      <c r="F1340" s="3" t="n">
        <v>0</v>
      </c>
      <c r="G1340" s="3" t="n">
        <v>0</v>
      </c>
      <c r="H1340" s="3" t="n">
        <v>0</v>
      </c>
      <c r="I1340" s="3" t="n">
        <v>1</v>
      </c>
      <c r="J1340" s="3" t="inlineStr"/>
      <c r="K1340" s="3" t="inlineStr">
        <is>
          <t>sterile</t>
        </is>
      </c>
      <c r="L1340" s="3" t="inlineStr">
        <is>
          <t>UNKNOWN sterile: Cannot determine 'sterile' for this product</t>
        </is>
      </c>
    </row>
    <row r="1341">
      <c r="A1341" s="3" t="inlineStr">
        <is>
          <t>3.4.3</t>
        </is>
      </c>
      <c r="B1341" s="3" t="inlineStr">
        <is>
          <t>4 neausta materiāla salvetes (viskoze+poliesters), sterilas, 4 kārtas, izmēri: 7.5 X 7,5 cm .</t>
        </is>
      </c>
      <c r="C1341" s="3" t="n">
        <v>2</v>
      </c>
      <c r="D1341" s="3" t="inlineStr">
        <is>
          <t>Isosource Standard 1000 ml</t>
        </is>
      </c>
      <c r="E1341" s="7" t="inlineStr">
        <is>
          <t>UNKNOWN</t>
        </is>
      </c>
      <c r="F1341" s="3" t="n">
        <v>0</v>
      </c>
      <c r="G1341" s="3" t="n">
        <v>0</v>
      </c>
      <c r="H1341" s="3" t="n">
        <v>0</v>
      </c>
      <c r="I1341" s="3" t="n">
        <v>1</v>
      </c>
      <c r="J1341" s="3" t="inlineStr"/>
      <c r="K1341" s="3" t="inlineStr">
        <is>
          <t>sterile</t>
        </is>
      </c>
      <c r="L1341" s="3" t="inlineStr">
        <is>
          <t>UNKNOWN sterile: Cannot determine 'sterile' for this product</t>
        </is>
      </c>
    </row>
    <row r="1342">
      <c r="A1342" s="3" t="inlineStr">
        <is>
          <t>3.4.3</t>
        </is>
      </c>
      <c r="B1342" s="3" t="inlineStr">
        <is>
          <t>4 neausta materiāla salvetes (viskoze+poliesters), sterilas, 4 kārtas, izmēri: 7.5 X 7,5 cm .</t>
        </is>
      </c>
      <c r="C1342" s="3" t="n">
        <v>3</v>
      </c>
      <c r="D1342" s="3" t="inlineStr">
        <is>
          <t>Isosource Standard Fibre 500 ml</t>
        </is>
      </c>
      <c r="E1342" s="7" t="inlineStr">
        <is>
          <t>UNKNOWN</t>
        </is>
      </c>
      <c r="F1342" s="3" t="n">
        <v>0</v>
      </c>
      <c r="G1342" s="3" t="n">
        <v>0</v>
      </c>
      <c r="H1342" s="3" t="n">
        <v>0</v>
      </c>
      <c r="I1342" s="3" t="n">
        <v>1</v>
      </c>
      <c r="J1342" s="3" t="inlineStr"/>
      <c r="K1342" s="3" t="inlineStr">
        <is>
          <t>sterile</t>
        </is>
      </c>
      <c r="L1342" s="3" t="inlineStr">
        <is>
          <t>UNKNOWN sterile: Cannot determine 'sterile' for this product</t>
        </is>
      </c>
    </row>
    <row r="1343">
      <c r="A1343" s="3" t="inlineStr">
        <is>
          <t>3.4.3</t>
        </is>
      </c>
      <c r="B1343" s="3" t="inlineStr">
        <is>
          <t>4 neausta materiāla salvetes (viskoze+poliesters), sterilas, 4 kārtas, izmēri: 7.5 X 7,5 cm .</t>
        </is>
      </c>
      <c r="C1343" s="3" t="n">
        <v>4</v>
      </c>
      <c r="D1343" s="3" t="inlineStr">
        <is>
          <t>Isosource Standard Fibre 1000 ml</t>
        </is>
      </c>
      <c r="E1343" s="7" t="inlineStr">
        <is>
          <t>UNKNOWN</t>
        </is>
      </c>
      <c r="F1343" s="3" t="n">
        <v>0</v>
      </c>
      <c r="G1343" s="3" t="n">
        <v>0</v>
      </c>
      <c r="H1343" s="3" t="n">
        <v>0</v>
      </c>
      <c r="I1343" s="3" t="n">
        <v>1</v>
      </c>
      <c r="J1343" s="3" t="inlineStr"/>
      <c r="K1343" s="3" t="inlineStr">
        <is>
          <t>sterile</t>
        </is>
      </c>
      <c r="L1343" s="3" t="inlineStr">
        <is>
          <t>UNKNOWN sterile: Cannot determine 'sterile' for this product</t>
        </is>
      </c>
    </row>
    <row r="1344">
      <c r="A1344" s="3" t="inlineStr">
        <is>
          <t>3.4.3</t>
        </is>
      </c>
      <c r="B1344" s="3" t="inlineStr">
        <is>
          <t>4 neausta materiāla salvetes (viskoze+poliesters), sterilas, 4 kārtas, izmēri: 7.5 X 7,5 cm .</t>
        </is>
      </c>
      <c r="C1344" s="3" t="n">
        <v>5</v>
      </c>
      <c r="D1344" s="3" t="inlineStr">
        <is>
          <t>Isosource Energy 500 ml</t>
        </is>
      </c>
      <c r="E1344" s="7" t="inlineStr">
        <is>
          <t>UNKNOWN</t>
        </is>
      </c>
      <c r="F1344" s="3" t="n">
        <v>0</v>
      </c>
      <c r="G1344" s="3" t="n">
        <v>0</v>
      </c>
      <c r="H1344" s="3" t="n">
        <v>0</v>
      </c>
      <c r="I1344" s="3" t="n">
        <v>1</v>
      </c>
      <c r="J1344" s="3" t="inlineStr"/>
      <c r="K1344" s="3" t="inlineStr">
        <is>
          <t>sterile</t>
        </is>
      </c>
      <c r="L1344" s="3" t="inlineStr">
        <is>
          <t>UNKNOWN sterile: Cannot determine 'sterile' for this product</t>
        </is>
      </c>
    </row>
    <row r="1345">
      <c r="A1345" s="3" t="inlineStr">
        <is>
          <t>3.4.4</t>
        </is>
      </c>
      <c r="B1345" s="3" t="inlineStr">
        <is>
          <t xml:space="preserve">Zema spiediena pilnšļirce:
1) pildījums - nātrija hlorīds 0,9% -10ml (QC002, SAL 10-6);
2) trīsdaļīga polipropilēna pilnšļirce, ar aizsarguzgali, kas </t>
        </is>
      </c>
      <c r="C1345" s="3" t="n">
        <v>1</v>
      </c>
      <c r="D1345" s="3" t="inlineStr">
        <is>
          <t>Isosource Standard 500 ml</t>
        </is>
      </c>
      <c r="E1345" s="5" t="inlineStr">
        <is>
          <t>NON_COMPLIANT</t>
        </is>
      </c>
      <c r="F1345" s="3" t="n">
        <v>0</v>
      </c>
      <c r="G1345" s="3" t="n">
        <v>0</v>
      </c>
      <c r="H1345" s="3" t="n">
        <v>1</v>
      </c>
      <c r="I1345" s="3" t="n">
        <v>0</v>
      </c>
      <c r="J1345" s="3" t="inlineStr">
        <is>
          <t>formulation: liquid vs syringe</t>
        </is>
      </c>
      <c r="K1345" s="3" t="inlineStr"/>
      <c r="L1345" s="3" t="inlineStr">
        <is>
          <t>FAIL formulation: 'liquid' != 'syringe'</t>
        </is>
      </c>
    </row>
    <row r="1346">
      <c r="A1346" s="3" t="inlineStr">
        <is>
          <t>3.4.4</t>
        </is>
      </c>
      <c r="B1346" s="3" t="inlineStr">
        <is>
          <t xml:space="preserve">Zema spiediena pilnšļirce:
1) pildījums - nātrija hlorīds 0,9% -10ml (QC002, SAL 10-6);
2) trīsdaļīga polipropilēna pilnšļirce, ar aizsarguzgali, kas </t>
        </is>
      </c>
      <c r="C1346" s="3" t="n">
        <v>2</v>
      </c>
      <c r="D1346" s="3" t="inlineStr">
        <is>
          <t>Isosource Standard 1000 ml</t>
        </is>
      </c>
      <c r="E1346" s="5" t="inlineStr">
        <is>
          <t>NON_COMPLIANT</t>
        </is>
      </c>
      <c r="F1346" s="3" t="n">
        <v>0</v>
      </c>
      <c r="G1346" s="3" t="n">
        <v>0</v>
      </c>
      <c r="H1346" s="3" t="n">
        <v>1</v>
      </c>
      <c r="I1346" s="3" t="n">
        <v>0</v>
      </c>
      <c r="J1346" s="3" t="inlineStr">
        <is>
          <t>formulation: liquid vs syringe</t>
        </is>
      </c>
      <c r="K1346" s="3" t="inlineStr"/>
      <c r="L1346" s="3" t="inlineStr">
        <is>
          <t>FAIL formulation: 'liquid' != 'syringe'</t>
        </is>
      </c>
    </row>
    <row r="1347">
      <c r="A1347" s="3" t="inlineStr">
        <is>
          <t>3.4.4</t>
        </is>
      </c>
      <c r="B1347" s="3" t="inlineStr">
        <is>
          <t xml:space="preserve">Zema spiediena pilnšļirce:
1) pildījums - nātrija hlorīds 0,9% -10ml (QC002, SAL 10-6);
2) trīsdaļīga polipropilēna pilnšļirce, ar aizsarguzgali, kas </t>
        </is>
      </c>
      <c r="C1347" s="3" t="n">
        <v>3</v>
      </c>
      <c r="D1347" s="3" t="inlineStr">
        <is>
          <t>Isosource Standard Fibre 500 ml</t>
        </is>
      </c>
      <c r="E1347" s="5" t="inlineStr">
        <is>
          <t>NON_COMPLIANT</t>
        </is>
      </c>
      <c r="F1347" s="3" t="n">
        <v>0</v>
      </c>
      <c r="G1347" s="3" t="n">
        <v>0</v>
      </c>
      <c r="H1347" s="3" t="n">
        <v>1</v>
      </c>
      <c r="I1347" s="3" t="n">
        <v>0</v>
      </c>
      <c r="J1347" s="3" t="inlineStr">
        <is>
          <t>formulation: liquid vs syringe</t>
        </is>
      </c>
      <c r="K1347" s="3" t="inlineStr"/>
      <c r="L1347" s="3" t="inlineStr">
        <is>
          <t>FAIL formulation: 'liquid' != 'syringe'</t>
        </is>
      </c>
    </row>
    <row r="1348">
      <c r="A1348" s="3" t="inlineStr">
        <is>
          <t>3.4.4</t>
        </is>
      </c>
      <c r="B1348" s="3" t="inlineStr">
        <is>
          <t xml:space="preserve">Zema spiediena pilnšļirce:
1) pildījums - nātrija hlorīds 0,9% -10ml (QC002, SAL 10-6);
2) trīsdaļīga polipropilēna pilnšļirce, ar aizsarguzgali, kas </t>
        </is>
      </c>
      <c r="C1348" s="3" t="n">
        <v>4</v>
      </c>
      <c r="D1348" s="3" t="inlineStr">
        <is>
          <t>Isosource Standard Fibre 1000 ml</t>
        </is>
      </c>
      <c r="E1348" s="5" t="inlineStr">
        <is>
          <t>NON_COMPLIANT</t>
        </is>
      </c>
      <c r="F1348" s="3" t="n">
        <v>0</v>
      </c>
      <c r="G1348" s="3" t="n">
        <v>0</v>
      </c>
      <c r="H1348" s="3" t="n">
        <v>1</v>
      </c>
      <c r="I1348" s="3" t="n">
        <v>0</v>
      </c>
      <c r="J1348" s="3" t="inlineStr">
        <is>
          <t>formulation: liquid vs syringe</t>
        </is>
      </c>
      <c r="K1348" s="3" t="inlineStr"/>
      <c r="L1348" s="3" t="inlineStr">
        <is>
          <t>FAIL formulation: 'liquid' != 'syringe'</t>
        </is>
      </c>
    </row>
    <row r="1349">
      <c r="A1349" s="3" t="inlineStr">
        <is>
          <t>3.4.4</t>
        </is>
      </c>
      <c r="B1349" s="3" t="inlineStr">
        <is>
          <t xml:space="preserve">Zema spiediena pilnšļirce:
1) pildījums - nātrija hlorīds 0,9% -10ml (QC002, SAL 10-6);
2) trīsdaļīga polipropilēna pilnšļirce, ar aizsarguzgali, kas </t>
        </is>
      </c>
      <c r="C1349" s="3" t="n">
        <v>5</v>
      </c>
      <c r="D1349" s="3" t="inlineStr">
        <is>
          <t>Isosource Energy 500 ml</t>
        </is>
      </c>
      <c r="E1349" s="5" t="inlineStr">
        <is>
          <t>NON_COMPLIANT</t>
        </is>
      </c>
      <c r="F1349" s="3" t="n">
        <v>0</v>
      </c>
      <c r="G1349" s="3" t="n">
        <v>0</v>
      </c>
      <c r="H1349" s="3" t="n">
        <v>1</v>
      </c>
      <c r="I1349" s="3" t="n">
        <v>0</v>
      </c>
      <c r="J1349" s="3" t="inlineStr">
        <is>
          <t>formulation: liquid vs syringe</t>
        </is>
      </c>
      <c r="K1349" s="3" t="inlineStr"/>
      <c r="L1349" s="3" t="inlineStr">
        <is>
          <t>FAIL formulation: 'liquid' != 'syringe'</t>
        </is>
      </c>
    </row>
    <row r="1350">
      <c r="A1350" s="3" t="inlineStr">
        <is>
          <t>3.4.5</t>
        </is>
      </c>
      <c r="B1350" s="3" t="inlineStr">
        <is>
          <t>Fizioloģiskā šķīduma skalošanas šļirce:
1) tilpums - 10 ml, 
2) sterila, 
3) piemērota IV katetru un IV kaniļu skalošanai sterilā vidē, 
4) pildīta ar</t>
        </is>
      </c>
      <c r="C1350" s="3" t="n">
        <v>1</v>
      </c>
      <c r="D1350" s="3" t="inlineStr">
        <is>
          <t>Isosource Standard 500 ml</t>
        </is>
      </c>
      <c r="E1350" s="5" t="inlineStr">
        <is>
          <t>NON_COMPLIANT</t>
        </is>
      </c>
      <c r="F1350" s="3" t="n">
        <v>0.167</v>
      </c>
      <c r="G1350" s="3" t="n">
        <v>1</v>
      </c>
      <c r="H1350" s="3" t="n">
        <v>2</v>
      </c>
      <c r="I1350" s="3" t="n">
        <v>3</v>
      </c>
      <c r="J1350" s="3" t="inlineStr">
        <is>
          <t>volume: 500.0 ml vs = 10.0 ml; formulation: liquid vs syringe</t>
        </is>
      </c>
      <c r="K1350" s="3" t="inlineStr">
        <is>
          <t>ph; nacl_concentration; sterile</t>
        </is>
      </c>
      <c r="L1350" s="3" t="inlineStr">
        <is>
          <t>FAIL volume: 500.0 ml != 10.0 ml; UNKNOWN ph: Product has no value for 'ph'; UNKNOWN nacl_concentration: Product has no value for 'nacl_concentration'; UNKNOWN sterile: Cannot determine 'sterile' for this product; FAIL formulation: 'liquid' != 'syringe'</t>
        </is>
      </c>
    </row>
    <row r="1351">
      <c r="A1351" s="3" t="inlineStr">
        <is>
          <t>3.4.5</t>
        </is>
      </c>
      <c r="B1351" s="3" t="inlineStr">
        <is>
          <t>Fizioloģiskā šķīduma skalošanas šļirce:
1) tilpums - 10 ml, 
2) sterila, 
3) piemērota IV katetru un IV kaniļu skalošanai sterilā vidē, 
4) pildīta ar</t>
        </is>
      </c>
      <c r="C1351" s="3" t="n">
        <v>2</v>
      </c>
      <c r="D1351" s="3" t="inlineStr">
        <is>
          <t>Isosource Standard 1000 ml</t>
        </is>
      </c>
      <c r="E1351" s="5" t="inlineStr">
        <is>
          <t>NON_COMPLIANT</t>
        </is>
      </c>
      <c r="F1351" s="3" t="n">
        <v>0.167</v>
      </c>
      <c r="G1351" s="3" t="n">
        <v>1</v>
      </c>
      <c r="H1351" s="3" t="n">
        <v>2</v>
      </c>
      <c r="I1351" s="3" t="n">
        <v>3</v>
      </c>
      <c r="J1351" s="3" t="inlineStr">
        <is>
          <t>volume: 1000.0 ml vs = 10.0 ml; formulation: liquid vs syringe</t>
        </is>
      </c>
      <c r="K1351" s="3" t="inlineStr">
        <is>
          <t>ph; nacl_concentration; sterile</t>
        </is>
      </c>
      <c r="L1351" s="3" t="inlineStr">
        <is>
          <t>FAIL volume: 1000.0 ml != 10.0 ml; UNKNOWN ph: Product has no value for 'ph'; UNKNOWN nacl_concentration: Product has no value for 'nacl_concentration'; UNKNOWN sterile: Cannot determine 'sterile' for this product; FAIL formulation: 'liquid' != 'syringe'</t>
        </is>
      </c>
    </row>
    <row r="1352">
      <c r="A1352" s="3" t="inlineStr">
        <is>
          <t>3.4.5</t>
        </is>
      </c>
      <c r="B1352" s="3" t="inlineStr">
        <is>
          <t>Fizioloģiskā šķīduma skalošanas šļirce:
1) tilpums - 10 ml, 
2) sterila, 
3) piemērota IV katetru un IV kaniļu skalošanai sterilā vidē, 
4) pildīta ar</t>
        </is>
      </c>
      <c r="C1352" s="3" t="n">
        <v>3</v>
      </c>
      <c r="D1352" s="3" t="inlineStr">
        <is>
          <t>Isosource Standard Fibre 500 ml</t>
        </is>
      </c>
      <c r="E1352" s="5" t="inlineStr">
        <is>
          <t>NON_COMPLIANT</t>
        </is>
      </c>
      <c r="F1352" s="3" t="n">
        <v>0.167</v>
      </c>
      <c r="G1352" s="3" t="n">
        <v>1</v>
      </c>
      <c r="H1352" s="3" t="n">
        <v>2</v>
      </c>
      <c r="I1352" s="3" t="n">
        <v>3</v>
      </c>
      <c r="J1352" s="3" t="inlineStr">
        <is>
          <t>volume: 500.0 ml vs = 10.0 ml; formulation: liquid vs syringe</t>
        </is>
      </c>
      <c r="K1352" s="3" t="inlineStr">
        <is>
          <t>ph; nacl_concentration; sterile</t>
        </is>
      </c>
      <c r="L1352" s="3" t="inlineStr">
        <is>
          <t>FAIL volume: 500.0 ml != 10.0 ml; UNKNOWN ph: Product has no value for 'ph'; UNKNOWN nacl_concentration: Product has no value for 'nacl_concentration'; UNKNOWN sterile: Cannot determine 'sterile' for this product; FAIL formulation: 'liquid' != 'syringe'</t>
        </is>
      </c>
    </row>
    <row r="1353">
      <c r="A1353" s="3" t="inlineStr">
        <is>
          <t>3.4.5</t>
        </is>
      </c>
      <c r="B1353" s="3" t="inlineStr">
        <is>
          <t>Fizioloģiskā šķīduma skalošanas šļirce:
1) tilpums - 10 ml, 
2) sterila, 
3) piemērota IV katetru un IV kaniļu skalošanai sterilā vidē, 
4) pildīta ar</t>
        </is>
      </c>
      <c r="C1353" s="3" t="n">
        <v>4</v>
      </c>
      <c r="D1353" s="3" t="inlineStr">
        <is>
          <t>Isosource Standard Fibre 1000 ml</t>
        </is>
      </c>
      <c r="E1353" s="5" t="inlineStr">
        <is>
          <t>NON_COMPLIANT</t>
        </is>
      </c>
      <c r="F1353" s="3" t="n">
        <v>0.167</v>
      </c>
      <c r="G1353" s="3" t="n">
        <v>1</v>
      </c>
      <c r="H1353" s="3" t="n">
        <v>2</v>
      </c>
      <c r="I1353" s="3" t="n">
        <v>3</v>
      </c>
      <c r="J1353" s="3" t="inlineStr">
        <is>
          <t>volume: 1000.0 ml vs = 10.0 ml; formulation: liquid vs syringe</t>
        </is>
      </c>
      <c r="K1353" s="3" t="inlineStr">
        <is>
          <t>ph; nacl_concentration; sterile</t>
        </is>
      </c>
      <c r="L1353" s="3" t="inlineStr">
        <is>
          <t>FAIL volume: 1000.0 ml != 10.0 ml; UNKNOWN ph: Product has no value for 'ph'; UNKNOWN nacl_concentration: Product has no value for 'nacl_concentration'; UNKNOWN sterile: Cannot determine 'sterile' for this product; FAIL formulation: 'liquid' != 'syringe'</t>
        </is>
      </c>
    </row>
    <row r="1354">
      <c r="A1354" s="3" t="inlineStr">
        <is>
          <t>3.4.5</t>
        </is>
      </c>
      <c r="B1354" s="3" t="inlineStr">
        <is>
          <t>Fizioloģiskā šķīduma skalošanas šļirce:
1) tilpums - 10 ml, 
2) sterila, 
3) piemērota IV katetru un IV kaniļu skalošanai sterilā vidē, 
4) pildīta ar</t>
        </is>
      </c>
      <c r="C1354" s="3" t="n">
        <v>5</v>
      </c>
      <c r="D1354" s="3" t="inlineStr">
        <is>
          <t>Isosource Energy 500 ml</t>
        </is>
      </c>
      <c r="E1354" s="5" t="inlineStr">
        <is>
          <t>NON_COMPLIANT</t>
        </is>
      </c>
      <c r="F1354" s="3" t="n">
        <v>0.167</v>
      </c>
      <c r="G1354" s="3" t="n">
        <v>1</v>
      </c>
      <c r="H1354" s="3" t="n">
        <v>2</v>
      </c>
      <c r="I1354" s="3" t="n">
        <v>3</v>
      </c>
      <c r="J1354" s="3" t="inlineStr">
        <is>
          <t>volume: 500.0 ml vs = 10.0 ml; formulation: liquid vs syringe</t>
        </is>
      </c>
      <c r="K1354" s="3" t="inlineStr">
        <is>
          <t>ph; nacl_concentration; sterile</t>
        </is>
      </c>
      <c r="L1354" s="3" t="inlineStr">
        <is>
          <t>FAIL volume: 500.0 ml != 10.0 ml; UNKNOWN ph: Product has no value for 'ph'; UNKNOWN nacl_concentration: Product has no value for 'nacl_concentration'; UNKNOWN sterile: Cannot determine 'sterile' for this product; FAIL formulation: 'liquid' != 'syringe'</t>
        </is>
      </c>
    </row>
    <row r="1355">
      <c r="A1355" t="inlineStr">
        <is>
          <t>3.4.6</t>
        </is>
      </c>
      <c r="B1355" t="inlineStr">
        <is>
          <t>Sterilie ķirurģiskie lateksa cimdi, nepūderētie, viens pāris. (Vasco OP Sensitive vai ekvivalents)
1) Dažādi izmēri: 6,5, 7,0, 7,5, 8,0 un 8,5, 
2) ie</t>
        </is>
      </c>
      <c r="E1355" s="2" t="inlineStr">
        <is>
          <t>NO MATCHES</t>
        </is>
      </c>
    </row>
    <row r="1356">
      <c r="A1356" t="inlineStr">
        <is>
          <t>3.4.7</t>
        </is>
      </c>
      <c r="B1356" t="inlineStr">
        <is>
          <t>Vienreizlietojamie nitrila cimdi bez pūdera. Izmērs S, M, L, XL, XXL. 100 gab iepakojumā</t>
        </is>
      </c>
      <c r="E1356" s="2" t="inlineStr">
        <is>
          <t>NO MATCHES</t>
        </is>
      </c>
    </row>
    <row r="1357">
      <c r="A1357" s="3" t="inlineStr">
        <is>
          <t>3.4.8</t>
        </is>
      </c>
      <c r="B1357" s="3" t="inlineStr">
        <is>
          <t>Plāksteris rullī:
1) bez cinka oksīda; 
2) hipoalerģiska akrila līme, 
3) gaisu caurlaidīgs, 
4) neausts pamats;
5) līmlentes ir caurspīdīgas un ar pe</t>
        </is>
      </c>
      <c r="C1357" s="3" t="n">
        <v>1</v>
      </c>
      <c r="D1357" s="3" t="inlineStr">
        <is>
          <t>Isosource Standard 500 ml</t>
        </is>
      </c>
      <c r="E1357" s="7" t="inlineStr">
        <is>
          <t>UNKNOWN</t>
        </is>
      </c>
      <c r="F1357" s="3" t="n">
        <v>0</v>
      </c>
      <c r="G1357" s="3" t="n">
        <v>0</v>
      </c>
      <c r="H1357" s="3" t="n">
        <v>0</v>
      </c>
      <c r="I1357" s="3" t="n">
        <v>1</v>
      </c>
      <c r="J1357" s="3" t="inlineStr"/>
      <c r="K1357" s="3" t="inlineStr">
        <is>
          <t>hypoallergenic</t>
        </is>
      </c>
      <c r="L1357" s="3" t="inlineStr">
        <is>
          <t>UNKNOWN hypoallergenic: Cannot determine 'hypoallergenic' for this product</t>
        </is>
      </c>
    </row>
    <row r="1358">
      <c r="A1358" s="3" t="inlineStr">
        <is>
          <t>3.4.8</t>
        </is>
      </c>
      <c r="B1358" s="3" t="inlineStr">
        <is>
          <t>Plāksteris rullī:
1) bez cinka oksīda; 
2) hipoalerģiska akrila līme, 
3) gaisu caurlaidīgs, 
4) neausts pamats;
5) līmlentes ir caurspīdīgas un ar pe</t>
        </is>
      </c>
      <c r="C1358" s="3" t="n">
        <v>2</v>
      </c>
      <c r="D1358" s="3" t="inlineStr">
        <is>
          <t>Isosource Standard 1000 ml</t>
        </is>
      </c>
      <c r="E1358" s="7" t="inlineStr">
        <is>
          <t>UNKNOWN</t>
        </is>
      </c>
      <c r="F1358" s="3" t="n">
        <v>0</v>
      </c>
      <c r="G1358" s="3" t="n">
        <v>0</v>
      </c>
      <c r="H1358" s="3" t="n">
        <v>0</v>
      </c>
      <c r="I1358" s="3" t="n">
        <v>1</v>
      </c>
      <c r="J1358" s="3" t="inlineStr"/>
      <c r="K1358" s="3" t="inlineStr">
        <is>
          <t>hypoallergenic</t>
        </is>
      </c>
      <c r="L1358" s="3" t="inlineStr">
        <is>
          <t>UNKNOWN hypoallergenic: Cannot determine 'hypoallergenic' for this product</t>
        </is>
      </c>
    </row>
    <row r="1359">
      <c r="A1359" s="3" t="inlineStr">
        <is>
          <t>3.4.8</t>
        </is>
      </c>
      <c r="B1359" s="3" t="inlineStr">
        <is>
          <t>Plāksteris rullī:
1) bez cinka oksīda; 
2) hipoalerģiska akrila līme, 
3) gaisu caurlaidīgs, 
4) neausts pamats;
5) līmlentes ir caurspīdīgas un ar pe</t>
        </is>
      </c>
      <c r="C1359" s="3" t="n">
        <v>3</v>
      </c>
      <c r="D1359" s="3" t="inlineStr">
        <is>
          <t>Isosource Standard Fibre 500 ml</t>
        </is>
      </c>
      <c r="E1359" s="7" t="inlineStr">
        <is>
          <t>UNKNOWN</t>
        </is>
      </c>
      <c r="F1359" s="3" t="n">
        <v>0</v>
      </c>
      <c r="G1359" s="3" t="n">
        <v>0</v>
      </c>
      <c r="H1359" s="3" t="n">
        <v>0</v>
      </c>
      <c r="I1359" s="3" t="n">
        <v>1</v>
      </c>
      <c r="J1359" s="3" t="inlineStr"/>
      <c r="K1359" s="3" t="inlineStr">
        <is>
          <t>hypoallergenic</t>
        </is>
      </c>
      <c r="L1359" s="3" t="inlineStr">
        <is>
          <t>UNKNOWN hypoallergenic: Cannot determine 'hypoallergenic' for this product</t>
        </is>
      </c>
    </row>
    <row r="1360">
      <c r="A1360" s="3" t="inlineStr">
        <is>
          <t>3.4.8</t>
        </is>
      </c>
      <c r="B1360" s="3" t="inlineStr">
        <is>
          <t>Plāksteris rullī:
1) bez cinka oksīda; 
2) hipoalerģiska akrila līme, 
3) gaisu caurlaidīgs, 
4) neausts pamats;
5) līmlentes ir caurspīdīgas un ar pe</t>
        </is>
      </c>
      <c r="C1360" s="3" t="n">
        <v>4</v>
      </c>
      <c r="D1360" s="3" t="inlineStr">
        <is>
          <t>Isosource Standard Fibre 1000 ml</t>
        </is>
      </c>
      <c r="E1360" s="7" t="inlineStr">
        <is>
          <t>UNKNOWN</t>
        </is>
      </c>
      <c r="F1360" s="3" t="n">
        <v>0</v>
      </c>
      <c r="G1360" s="3" t="n">
        <v>0</v>
      </c>
      <c r="H1360" s="3" t="n">
        <v>0</v>
      </c>
      <c r="I1360" s="3" t="n">
        <v>1</v>
      </c>
      <c r="J1360" s="3" t="inlineStr"/>
      <c r="K1360" s="3" t="inlineStr">
        <is>
          <t>hypoallergenic</t>
        </is>
      </c>
      <c r="L1360" s="3" t="inlineStr">
        <is>
          <t>UNKNOWN hypoallergenic: Cannot determine 'hypoallergenic' for this product</t>
        </is>
      </c>
    </row>
    <row r="1361">
      <c r="A1361" s="3" t="inlineStr">
        <is>
          <t>3.4.8</t>
        </is>
      </c>
      <c r="B1361" s="3" t="inlineStr">
        <is>
          <t>Plāksteris rullī:
1) bez cinka oksīda; 
2) hipoalerģiska akrila līme, 
3) gaisu caurlaidīgs, 
4) neausts pamats;
5) līmlentes ir caurspīdīgas un ar pe</t>
        </is>
      </c>
      <c r="C1361" s="3" t="n">
        <v>5</v>
      </c>
      <c r="D1361" s="3" t="inlineStr">
        <is>
          <t>Isosource Energy 500 ml</t>
        </is>
      </c>
      <c r="E1361" s="7" t="inlineStr">
        <is>
          <t>UNKNOWN</t>
        </is>
      </c>
      <c r="F1361" s="3" t="n">
        <v>0</v>
      </c>
      <c r="G1361" s="3" t="n">
        <v>0</v>
      </c>
      <c r="H1361" s="3" t="n">
        <v>0</v>
      </c>
      <c r="I1361" s="3" t="n">
        <v>1</v>
      </c>
      <c r="J1361" s="3" t="inlineStr"/>
      <c r="K1361" s="3" t="inlineStr">
        <is>
          <t>hypoallergenic</t>
        </is>
      </c>
      <c r="L1361" s="3" t="inlineStr">
        <is>
          <t>UNKNOWN hypoallergenic: Cannot determine 'hypoallergenic' for this product</t>
        </is>
      </c>
    </row>
    <row r="1362">
      <c r="A1362" s="3" t="inlineStr">
        <is>
          <t>3.4.9</t>
        </is>
      </c>
      <c r="B1362" s="3" t="inlineStr">
        <is>
          <t>Mitrās dezinfekcijas salvetes:
1) izmērs: 16,2 cm x 15 cm (± 5 %);
2) satur: 2% hlorheksidīnu un 70% izopropilspirtu;
3) iepakojums: atsevišķs
Antimik</t>
        </is>
      </c>
      <c r="C1362" s="3" t="n">
        <v>1</v>
      </c>
      <c r="D1362" s="3" t="inlineStr">
        <is>
          <t>Isosource Standard 500 ml</t>
        </is>
      </c>
      <c r="E1362" s="7" t="inlineStr">
        <is>
          <t>UNKNOWN</t>
        </is>
      </c>
      <c r="F1362" s="3" t="n">
        <v>0</v>
      </c>
      <c r="G1362" s="3" t="n">
        <v>0</v>
      </c>
      <c r="H1362" s="3" t="n">
        <v>0</v>
      </c>
      <c r="I1362" s="3" t="n">
        <v>1</v>
      </c>
      <c r="J1362" s="3" t="inlineStr"/>
      <c r="K1362" s="3" t="inlineStr">
        <is>
          <t>ph</t>
        </is>
      </c>
      <c r="L1362" s="3" t="inlineStr">
        <is>
          <t>UNKNOWN ph: Product has no value for 'ph'</t>
        </is>
      </c>
    </row>
    <row r="1363">
      <c r="A1363" s="3" t="inlineStr">
        <is>
          <t>3.4.9</t>
        </is>
      </c>
      <c r="B1363" s="3" t="inlineStr">
        <is>
          <t>Mitrās dezinfekcijas salvetes:
1) izmērs: 16,2 cm x 15 cm (± 5 %);
2) satur: 2% hlorheksidīnu un 70% izopropilspirtu;
3) iepakojums: atsevišķs
Antimik</t>
        </is>
      </c>
      <c r="C1363" s="3" t="n">
        <v>2</v>
      </c>
      <c r="D1363" s="3" t="inlineStr">
        <is>
          <t>Isosource Standard 1000 ml</t>
        </is>
      </c>
      <c r="E1363" s="7" t="inlineStr">
        <is>
          <t>UNKNOWN</t>
        </is>
      </c>
      <c r="F1363" s="3" t="n">
        <v>0</v>
      </c>
      <c r="G1363" s="3" t="n">
        <v>0</v>
      </c>
      <c r="H1363" s="3" t="n">
        <v>0</v>
      </c>
      <c r="I1363" s="3" t="n">
        <v>1</v>
      </c>
      <c r="J1363" s="3" t="inlineStr"/>
      <c r="K1363" s="3" t="inlineStr">
        <is>
          <t>ph</t>
        </is>
      </c>
      <c r="L1363" s="3" t="inlineStr">
        <is>
          <t>UNKNOWN ph: Product has no value for 'ph'</t>
        </is>
      </c>
    </row>
    <row r="1364">
      <c r="A1364" s="3" t="inlineStr">
        <is>
          <t>3.4.9</t>
        </is>
      </c>
      <c r="B1364" s="3" t="inlineStr">
        <is>
          <t>Mitrās dezinfekcijas salvetes:
1) izmērs: 16,2 cm x 15 cm (± 5 %);
2) satur: 2% hlorheksidīnu un 70% izopropilspirtu;
3) iepakojums: atsevišķs
Antimik</t>
        </is>
      </c>
      <c r="C1364" s="3" t="n">
        <v>3</v>
      </c>
      <c r="D1364" s="3" t="inlineStr">
        <is>
          <t>Isosource Standard Fibre 500 ml</t>
        </is>
      </c>
      <c r="E1364" s="7" t="inlineStr">
        <is>
          <t>UNKNOWN</t>
        </is>
      </c>
      <c r="F1364" s="3" t="n">
        <v>0</v>
      </c>
      <c r="G1364" s="3" t="n">
        <v>0</v>
      </c>
      <c r="H1364" s="3" t="n">
        <v>0</v>
      </c>
      <c r="I1364" s="3" t="n">
        <v>1</v>
      </c>
      <c r="J1364" s="3" t="inlineStr"/>
      <c r="K1364" s="3" t="inlineStr">
        <is>
          <t>ph</t>
        </is>
      </c>
      <c r="L1364" s="3" t="inlineStr">
        <is>
          <t>UNKNOWN ph: Product has no value for 'ph'</t>
        </is>
      </c>
    </row>
    <row r="1365">
      <c r="A1365" s="3" t="inlineStr">
        <is>
          <t>3.4.9</t>
        </is>
      </c>
      <c r="B1365" s="3" t="inlineStr">
        <is>
          <t>Mitrās dezinfekcijas salvetes:
1) izmērs: 16,2 cm x 15 cm (± 5 %);
2) satur: 2% hlorheksidīnu un 70% izopropilspirtu;
3) iepakojums: atsevišķs
Antimik</t>
        </is>
      </c>
      <c r="C1365" s="3" t="n">
        <v>4</v>
      </c>
      <c r="D1365" s="3" t="inlineStr">
        <is>
          <t>Isosource Standard Fibre 1000 ml</t>
        </is>
      </c>
      <c r="E1365" s="7" t="inlineStr">
        <is>
          <t>UNKNOWN</t>
        </is>
      </c>
      <c r="F1365" s="3" t="n">
        <v>0</v>
      </c>
      <c r="G1365" s="3" t="n">
        <v>0</v>
      </c>
      <c r="H1365" s="3" t="n">
        <v>0</v>
      </c>
      <c r="I1365" s="3" t="n">
        <v>1</v>
      </c>
      <c r="J1365" s="3" t="inlineStr"/>
      <c r="K1365" s="3" t="inlineStr">
        <is>
          <t>ph</t>
        </is>
      </c>
      <c r="L1365" s="3" t="inlineStr">
        <is>
          <t>UNKNOWN ph: Product has no value for 'ph'</t>
        </is>
      </c>
    </row>
    <row r="1366">
      <c r="A1366" s="3" t="inlineStr">
        <is>
          <t>3.4.9</t>
        </is>
      </c>
      <c r="B1366" s="3" t="inlineStr">
        <is>
          <t>Mitrās dezinfekcijas salvetes:
1) izmērs: 16,2 cm x 15 cm (± 5 %);
2) satur: 2% hlorheksidīnu un 70% izopropilspirtu;
3) iepakojums: atsevišķs
Antimik</t>
        </is>
      </c>
      <c r="C1366" s="3" t="n">
        <v>5</v>
      </c>
      <c r="D1366" s="3" t="inlineStr">
        <is>
          <t>Isosource Energy 500 ml</t>
        </is>
      </c>
      <c r="E1366" s="7" t="inlineStr">
        <is>
          <t>UNKNOWN</t>
        </is>
      </c>
      <c r="F1366" s="3" t="n">
        <v>0</v>
      </c>
      <c r="G1366" s="3" t="n">
        <v>0</v>
      </c>
      <c r="H1366" s="3" t="n">
        <v>0</v>
      </c>
      <c r="I1366" s="3" t="n">
        <v>1</v>
      </c>
      <c r="J1366" s="3" t="inlineStr"/>
      <c r="K1366" s="3" t="inlineStr">
        <is>
          <t>ph</t>
        </is>
      </c>
      <c r="L1366" s="3" t="inlineStr">
        <is>
          <t>UNKNOWN ph: Product has no value for 'ph'</t>
        </is>
      </c>
    </row>
    <row r="1367">
      <c r="A1367" s="3" t="inlineStr">
        <is>
          <t>3.4.10</t>
        </is>
      </c>
      <c r="B1367" s="3" t="inlineStr">
        <is>
          <t>Sterils virsmas lauks (trīs kārtas) ar pašlīmējošu malu:
1) izmērs: Izmērs 90 x 75 cm (± 5 %);
2) iepakojums: atsevišķs</t>
        </is>
      </c>
      <c r="C1367" s="3" t="n">
        <v>1</v>
      </c>
      <c r="D1367" s="3" t="inlineStr">
        <is>
          <t>Isosource Standard 500 ml</t>
        </is>
      </c>
      <c r="E1367" s="7" t="inlineStr">
        <is>
          <t>UNKNOWN</t>
        </is>
      </c>
      <c r="F1367" s="3" t="n">
        <v>0</v>
      </c>
      <c r="G1367" s="3" t="n">
        <v>0</v>
      </c>
      <c r="H1367" s="3" t="n">
        <v>0</v>
      </c>
      <c r="I1367" s="3" t="n">
        <v>1</v>
      </c>
      <c r="J1367" s="3" t="inlineStr"/>
      <c r="K1367" s="3" t="inlineStr">
        <is>
          <t>sterile</t>
        </is>
      </c>
      <c r="L1367" s="3" t="inlineStr">
        <is>
          <t>UNKNOWN sterile: Cannot determine 'sterile' for this product</t>
        </is>
      </c>
    </row>
    <row r="1368">
      <c r="A1368" s="3" t="inlineStr">
        <is>
          <t>3.4.10</t>
        </is>
      </c>
      <c r="B1368" s="3" t="inlineStr">
        <is>
          <t>Sterils virsmas lauks (trīs kārtas) ar pašlīmējošu malu:
1) izmērs: Izmērs 90 x 75 cm (± 5 %);
2) iepakojums: atsevišķs</t>
        </is>
      </c>
      <c r="C1368" s="3" t="n">
        <v>2</v>
      </c>
      <c r="D1368" s="3" t="inlineStr">
        <is>
          <t>Isosource Standard 1000 ml</t>
        </is>
      </c>
      <c r="E1368" s="7" t="inlineStr">
        <is>
          <t>UNKNOWN</t>
        </is>
      </c>
      <c r="F1368" s="3" t="n">
        <v>0</v>
      </c>
      <c r="G1368" s="3" t="n">
        <v>0</v>
      </c>
      <c r="H1368" s="3" t="n">
        <v>0</v>
      </c>
      <c r="I1368" s="3" t="n">
        <v>1</v>
      </c>
      <c r="J1368" s="3" t="inlineStr"/>
      <c r="K1368" s="3" t="inlineStr">
        <is>
          <t>sterile</t>
        </is>
      </c>
      <c r="L1368" s="3" t="inlineStr">
        <is>
          <t>UNKNOWN sterile: Cannot determine 'sterile' for this product</t>
        </is>
      </c>
    </row>
    <row r="1369">
      <c r="A1369" s="3" t="inlineStr">
        <is>
          <t>3.4.10</t>
        </is>
      </c>
      <c r="B1369" s="3" t="inlineStr">
        <is>
          <t>Sterils virsmas lauks (trīs kārtas) ar pašlīmējošu malu:
1) izmērs: Izmērs 90 x 75 cm (± 5 %);
2) iepakojums: atsevišķs</t>
        </is>
      </c>
      <c r="C1369" s="3" t="n">
        <v>3</v>
      </c>
      <c r="D1369" s="3" t="inlineStr">
        <is>
          <t>Isosource Standard Fibre 500 ml</t>
        </is>
      </c>
      <c r="E1369" s="7" t="inlineStr">
        <is>
          <t>UNKNOWN</t>
        </is>
      </c>
      <c r="F1369" s="3" t="n">
        <v>0</v>
      </c>
      <c r="G1369" s="3" t="n">
        <v>0</v>
      </c>
      <c r="H1369" s="3" t="n">
        <v>0</v>
      </c>
      <c r="I1369" s="3" t="n">
        <v>1</v>
      </c>
      <c r="J1369" s="3" t="inlineStr"/>
      <c r="K1369" s="3" t="inlineStr">
        <is>
          <t>sterile</t>
        </is>
      </c>
      <c r="L1369" s="3" t="inlineStr">
        <is>
          <t>UNKNOWN sterile: Cannot determine 'sterile' for this product</t>
        </is>
      </c>
    </row>
    <row r="1370">
      <c r="A1370" s="3" t="inlineStr">
        <is>
          <t>3.4.10</t>
        </is>
      </c>
      <c r="B1370" s="3" t="inlineStr">
        <is>
          <t>Sterils virsmas lauks (trīs kārtas) ar pašlīmējošu malu:
1) izmērs: Izmērs 90 x 75 cm (± 5 %);
2) iepakojums: atsevišķs</t>
        </is>
      </c>
      <c r="C1370" s="3" t="n">
        <v>4</v>
      </c>
      <c r="D1370" s="3" t="inlineStr">
        <is>
          <t>Isosource Standard Fibre 1000 ml</t>
        </is>
      </c>
      <c r="E1370" s="7" t="inlineStr">
        <is>
          <t>UNKNOWN</t>
        </is>
      </c>
      <c r="F1370" s="3" t="n">
        <v>0</v>
      </c>
      <c r="G1370" s="3" t="n">
        <v>0</v>
      </c>
      <c r="H1370" s="3" t="n">
        <v>0</v>
      </c>
      <c r="I1370" s="3" t="n">
        <v>1</v>
      </c>
      <c r="J1370" s="3" t="inlineStr"/>
      <c r="K1370" s="3" t="inlineStr">
        <is>
          <t>sterile</t>
        </is>
      </c>
      <c r="L1370" s="3" t="inlineStr">
        <is>
          <t>UNKNOWN sterile: Cannot determine 'sterile' for this product</t>
        </is>
      </c>
    </row>
    <row r="1371">
      <c r="A1371" s="3" t="inlineStr">
        <is>
          <t>3.4.10</t>
        </is>
      </c>
      <c r="B1371" s="3" t="inlineStr">
        <is>
          <t>Sterils virsmas lauks (trīs kārtas) ar pašlīmējošu malu:
1) izmērs: Izmērs 90 x 75 cm (± 5 %);
2) iepakojums: atsevišķs</t>
        </is>
      </c>
      <c r="C1371" s="3" t="n">
        <v>5</v>
      </c>
      <c r="D1371" s="3" t="inlineStr">
        <is>
          <t>Isosource Energy 500 ml</t>
        </is>
      </c>
      <c r="E1371" s="7" t="inlineStr">
        <is>
          <t>UNKNOWN</t>
        </is>
      </c>
      <c r="F1371" s="3" t="n">
        <v>0</v>
      </c>
      <c r="G1371" s="3" t="n">
        <v>0</v>
      </c>
      <c r="H1371" s="3" t="n">
        <v>0</v>
      </c>
      <c r="I1371" s="3" t="n">
        <v>1</v>
      </c>
      <c r="J1371" s="3" t="inlineStr"/>
      <c r="K1371" s="3" t="inlineStr">
        <is>
          <t>sterile</t>
        </is>
      </c>
      <c r="L1371" s="3" t="inlineStr">
        <is>
          <t>UNKNOWN sterile: Cannot determine 'sterile' for this product</t>
        </is>
      </c>
    </row>
    <row r="1372">
      <c r="A1372" s="3" t="inlineStr">
        <is>
          <t>3.4.11</t>
        </is>
      </c>
      <c r="B1372" s="3" t="inlineStr">
        <is>
          <t xml:space="preserve">Sterils virsmas lauks (trīs kārtas) ar pašlīmējošu malu:
1) izmērs: Izmērs 90 x 75 cm (± 5 %);                                                        </t>
        </is>
      </c>
      <c r="C1372" s="3" t="n">
        <v>1</v>
      </c>
      <c r="D1372" s="3" t="inlineStr">
        <is>
          <t>Isosource Standard 500 ml</t>
        </is>
      </c>
      <c r="E1372" s="7" t="inlineStr">
        <is>
          <t>UNKNOWN</t>
        </is>
      </c>
      <c r="F1372" s="3" t="n">
        <v>0</v>
      </c>
      <c r="G1372" s="3" t="n">
        <v>0</v>
      </c>
      <c r="H1372" s="3" t="n">
        <v>0</v>
      </c>
      <c r="I1372" s="3" t="n">
        <v>1</v>
      </c>
      <c r="J1372" s="3" t="inlineStr"/>
      <c r="K1372" s="3" t="inlineStr">
        <is>
          <t>sterile</t>
        </is>
      </c>
      <c r="L1372" s="3" t="inlineStr">
        <is>
          <t>UNKNOWN sterile: Cannot determine 'sterile' for this product</t>
        </is>
      </c>
    </row>
    <row r="1373">
      <c r="A1373" s="3" t="inlineStr">
        <is>
          <t>3.4.11</t>
        </is>
      </c>
      <c r="B1373" s="3" t="inlineStr">
        <is>
          <t xml:space="preserve">Sterils virsmas lauks (trīs kārtas) ar pašlīmējošu malu:
1) izmērs: Izmērs 90 x 75 cm (± 5 %);                                                        </t>
        </is>
      </c>
      <c r="C1373" s="3" t="n">
        <v>2</v>
      </c>
      <c r="D1373" s="3" t="inlineStr">
        <is>
          <t>Isosource Standard 1000 ml</t>
        </is>
      </c>
      <c r="E1373" s="7" t="inlineStr">
        <is>
          <t>UNKNOWN</t>
        </is>
      </c>
      <c r="F1373" s="3" t="n">
        <v>0</v>
      </c>
      <c r="G1373" s="3" t="n">
        <v>0</v>
      </c>
      <c r="H1373" s="3" t="n">
        <v>0</v>
      </c>
      <c r="I1373" s="3" t="n">
        <v>1</v>
      </c>
      <c r="J1373" s="3" t="inlineStr"/>
      <c r="K1373" s="3" t="inlineStr">
        <is>
          <t>sterile</t>
        </is>
      </c>
      <c r="L1373" s="3" t="inlineStr">
        <is>
          <t>UNKNOWN sterile: Cannot determine 'sterile' for this product</t>
        </is>
      </c>
    </row>
    <row r="1374">
      <c r="A1374" s="3" t="inlineStr">
        <is>
          <t>3.4.11</t>
        </is>
      </c>
      <c r="B1374" s="3" t="inlineStr">
        <is>
          <t xml:space="preserve">Sterils virsmas lauks (trīs kārtas) ar pašlīmējošu malu:
1) izmērs: Izmērs 90 x 75 cm (± 5 %);                                                        </t>
        </is>
      </c>
      <c r="C1374" s="3" t="n">
        <v>3</v>
      </c>
      <c r="D1374" s="3" t="inlineStr">
        <is>
          <t>Isosource Standard Fibre 500 ml</t>
        </is>
      </c>
      <c r="E1374" s="7" t="inlineStr">
        <is>
          <t>UNKNOWN</t>
        </is>
      </c>
      <c r="F1374" s="3" t="n">
        <v>0</v>
      </c>
      <c r="G1374" s="3" t="n">
        <v>0</v>
      </c>
      <c r="H1374" s="3" t="n">
        <v>0</v>
      </c>
      <c r="I1374" s="3" t="n">
        <v>1</v>
      </c>
      <c r="J1374" s="3" t="inlineStr"/>
      <c r="K1374" s="3" t="inlineStr">
        <is>
          <t>sterile</t>
        </is>
      </c>
      <c r="L1374" s="3" t="inlineStr">
        <is>
          <t>UNKNOWN sterile: Cannot determine 'sterile' for this product</t>
        </is>
      </c>
    </row>
    <row r="1375">
      <c r="A1375" s="3" t="inlineStr">
        <is>
          <t>3.4.11</t>
        </is>
      </c>
      <c r="B1375" s="3" t="inlineStr">
        <is>
          <t xml:space="preserve">Sterils virsmas lauks (trīs kārtas) ar pašlīmējošu malu:
1) izmērs: Izmērs 90 x 75 cm (± 5 %);                                                        </t>
        </is>
      </c>
      <c r="C1375" s="3" t="n">
        <v>4</v>
      </c>
      <c r="D1375" s="3" t="inlineStr">
        <is>
          <t>Isosource Standard Fibre 1000 ml</t>
        </is>
      </c>
      <c r="E1375" s="7" t="inlineStr">
        <is>
          <t>UNKNOWN</t>
        </is>
      </c>
      <c r="F1375" s="3" t="n">
        <v>0</v>
      </c>
      <c r="G1375" s="3" t="n">
        <v>0</v>
      </c>
      <c r="H1375" s="3" t="n">
        <v>0</v>
      </c>
      <c r="I1375" s="3" t="n">
        <v>1</v>
      </c>
      <c r="J1375" s="3" t="inlineStr"/>
      <c r="K1375" s="3" t="inlineStr">
        <is>
          <t>sterile</t>
        </is>
      </c>
      <c r="L1375" s="3" t="inlineStr">
        <is>
          <t>UNKNOWN sterile: Cannot determine 'sterile' for this product</t>
        </is>
      </c>
    </row>
    <row r="1376">
      <c r="A1376" s="3" t="inlineStr">
        <is>
          <t>3.4.11</t>
        </is>
      </c>
      <c r="B1376" s="3" t="inlineStr">
        <is>
          <t xml:space="preserve">Sterils virsmas lauks (trīs kārtas) ar pašlīmējošu malu:
1) izmērs: Izmērs 90 x 75 cm (± 5 %);                                                        </t>
        </is>
      </c>
      <c r="C1376" s="3" t="n">
        <v>5</v>
      </c>
      <c r="D1376" s="3" t="inlineStr">
        <is>
          <t>Isosource Energy 500 ml</t>
        </is>
      </c>
      <c r="E1376" s="7" t="inlineStr">
        <is>
          <t>UNKNOWN</t>
        </is>
      </c>
      <c r="F1376" s="3" t="n">
        <v>0</v>
      </c>
      <c r="G1376" s="3" t="n">
        <v>0</v>
      </c>
      <c r="H1376" s="3" t="n">
        <v>0</v>
      </c>
      <c r="I1376" s="3" t="n">
        <v>1</v>
      </c>
      <c r="J1376" s="3" t="inlineStr"/>
      <c r="K1376" s="3" t="inlineStr">
        <is>
          <t>sterile</t>
        </is>
      </c>
      <c r="L1376" s="3" t="inlineStr">
        <is>
          <t>UNKNOWN sterile: Cannot determine 'sterile' for this product</t>
        </is>
      </c>
    </row>
    <row r="1377">
      <c r="A1377" s="3" t="inlineStr">
        <is>
          <t>3.4.12</t>
        </is>
      </c>
      <c r="B1377" s="3" t="inlineStr">
        <is>
          <t>Šļirce bez adatas 10ml, Luer Lock, trīsdaļīga, neplīstošs, lateksa brīvs materiāls, labi slīdošs virzulis ar uzmavu, caurspīdīgs korpuss ar labi pārre</t>
        </is>
      </c>
      <c r="C1377" s="3" t="n">
        <v>1</v>
      </c>
      <c r="D1377" s="3" t="inlineStr">
        <is>
          <t>Isosource Standard 500 ml</t>
        </is>
      </c>
      <c r="E1377" s="5" t="inlineStr">
        <is>
          <t>NON_COMPLIANT</t>
        </is>
      </c>
      <c r="F1377" s="3" t="n">
        <v>0</v>
      </c>
      <c r="G1377" s="3" t="n">
        <v>0</v>
      </c>
      <c r="H1377" s="3" t="n">
        <v>1</v>
      </c>
      <c r="I1377" s="3" t="n">
        <v>0</v>
      </c>
      <c r="J1377" s="3" t="inlineStr">
        <is>
          <t>formulation: liquid vs syringe</t>
        </is>
      </c>
      <c r="K1377" s="3" t="inlineStr"/>
      <c r="L1377" s="3" t="inlineStr">
        <is>
          <t>FAIL formulation: 'liquid' != 'syringe'</t>
        </is>
      </c>
    </row>
    <row r="1378">
      <c r="A1378" s="3" t="inlineStr">
        <is>
          <t>3.4.12</t>
        </is>
      </c>
      <c r="B1378" s="3" t="inlineStr">
        <is>
          <t>Šļirce bez adatas 10ml, Luer Lock, trīsdaļīga, neplīstošs, lateksa brīvs materiāls, labi slīdošs virzulis ar uzmavu, caurspīdīgs korpuss ar labi pārre</t>
        </is>
      </c>
      <c r="C1378" s="3" t="n">
        <v>2</v>
      </c>
      <c r="D1378" s="3" t="inlineStr">
        <is>
          <t>Isosource Standard 1000 ml</t>
        </is>
      </c>
      <c r="E1378" s="5" t="inlineStr">
        <is>
          <t>NON_COMPLIANT</t>
        </is>
      </c>
      <c r="F1378" s="3" t="n">
        <v>0</v>
      </c>
      <c r="G1378" s="3" t="n">
        <v>0</v>
      </c>
      <c r="H1378" s="3" t="n">
        <v>1</v>
      </c>
      <c r="I1378" s="3" t="n">
        <v>0</v>
      </c>
      <c r="J1378" s="3" t="inlineStr">
        <is>
          <t>formulation: liquid vs syringe</t>
        </is>
      </c>
      <c r="K1378" s="3" t="inlineStr"/>
      <c r="L1378" s="3" t="inlineStr">
        <is>
          <t>FAIL formulation: 'liquid' != 'syringe'</t>
        </is>
      </c>
    </row>
    <row r="1379">
      <c r="A1379" s="3" t="inlineStr">
        <is>
          <t>3.4.12</t>
        </is>
      </c>
      <c r="B1379" s="3" t="inlineStr">
        <is>
          <t>Šļirce bez adatas 10ml, Luer Lock, trīsdaļīga, neplīstošs, lateksa brīvs materiāls, labi slīdošs virzulis ar uzmavu, caurspīdīgs korpuss ar labi pārre</t>
        </is>
      </c>
      <c r="C1379" s="3" t="n">
        <v>3</v>
      </c>
      <c r="D1379" s="3" t="inlineStr">
        <is>
          <t>Isosource Standard Fibre 500 ml</t>
        </is>
      </c>
      <c r="E1379" s="5" t="inlineStr">
        <is>
          <t>NON_COMPLIANT</t>
        </is>
      </c>
      <c r="F1379" s="3" t="n">
        <v>0</v>
      </c>
      <c r="G1379" s="3" t="n">
        <v>0</v>
      </c>
      <c r="H1379" s="3" t="n">
        <v>1</v>
      </c>
      <c r="I1379" s="3" t="n">
        <v>0</v>
      </c>
      <c r="J1379" s="3" t="inlineStr">
        <is>
          <t>formulation: liquid vs syringe</t>
        </is>
      </c>
      <c r="K1379" s="3" t="inlineStr"/>
      <c r="L1379" s="3" t="inlineStr">
        <is>
          <t>FAIL formulation: 'liquid' != 'syringe'</t>
        </is>
      </c>
    </row>
    <row r="1380">
      <c r="A1380" s="3" t="inlineStr">
        <is>
          <t>3.4.12</t>
        </is>
      </c>
      <c r="B1380" s="3" t="inlineStr">
        <is>
          <t>Šļirce bez adatas 10ml, Luer Lock, trīsdaļīga, neplīstošs, lateksa brīvs materiāls, labi slīdošs virzulis ar uzmavu, caurspīdīgs korpuss ar labi pārre</t>
        </is>
      </c>
      <c r="C1380" s="3" t="n">
        <v>4</v>
      </c>
      <c r="D1380" s="3" t="inlineStr">
        <is>
          <t>Isosource Standard Fibre 1000 ml</t>
        </is>
      </c>
      <c r="E1380" s="5" t="inlineStr">
        <is>
          <t>NON_COMPLIANT</t>
        </is>
      </c>
      <c r="F1380" s="3" t="n">
        <v>0</v>
      </c>
      <c r="G1380" s="3" t="n">
        <v>0</v>
      </c>
      <c r="H1380" s="3" t="n">
        <v>1</v>
      </c>
      <c r="I1380" s="3" t="n">
        <v>0</v>
      </c>
      <c r="J1380" s="3" t="inlineStr">
        <is>
          <t>formulation: liquid vs syringe</t>
        </is>
      </c>
      <c r="K1380" s="3" t="inlineStr"/>
      <c r="L1380" s="3" t="inlineStr">
        <is>
          <t>FAIL formulation: 'liquid' != 'syringe'</t>
        </is>
      </c>
    </row>
    <row r="1381">
      <c r="A1381" s="3" t="inlineStr">
        <is>
          <t>3.4.12</t>
        </is>
      </c>
      <c r="B1381" s="3" t="inlineStr">
        <is>
          <t>Šļirce bez adatas 10ml, Luer Lock, trīsdaļīga, neplīstošs, lateksa brīvs materiāls, labi slīdošs virzulis ar uzmavu, caurspīdīgs korpuss ar labi pārre</t>
        </is>
      </c>
      <c r="C1381" s="3" t="n">
        <v>5</v>
      </c>
      <c r="D1381" s="3" t="inlineStr">
        <is>
          <t>Isosource Energy 500 ml</t>
        </is>
      </c>
      <c r="E1381" s="5" t="inlineStr">
        <is>
          <t>NON_COMPLIANT</t>
        </is>
      </c>
      <c r="F1381" s="3" t="n">
        <v>0</v>
      </c>
      <c r="G1381" s="3" t="n">
        <v>0</v>
      </c>
      <c r="H1381" s="3" t="n">
        <v>1</v>
      </c>
      <c r="I1381" s="3" t="n">
        <v>0</v>
      </c>
      <c r="J1381" s="3" t="inlineStr">
        <is>
          <t>formulation: liquid vs syringe</t>
        </is>
      </c>
      <c r="K1381" s="3" t="inlineStr"/>
      <c r="L1381" s="3" t="inlineStr">
        <is>
          <t>FAIL formulation: 'liquid' != 'syringe'</t>
        </is>
      </c>
    </row>
    <row r="1382">
      <c r="A1382" s="3" t="inlineStr">
        <is>
          <t>3.4.13</t>
        </is>
      </c>
      <c r="B1382" s="3" t="inlineStr">
        <is>
          <t>Šļirce strerila 5.0 ml 22 Gx1 1/4'' taurolidīna ievadīšanai. Vienreizlietojama, sterila, nav toksiska, nav pirogēna.</t>
        </is>
      </c>
      <c r="C1382" s="3" t="n">
        <v>1</v>
      </c>
      <c r="D1382" s="3" t="inlineStr">
        <is>
          <t>Isosource Standard 500 ml</t>
        </is>
      </c>
      <c r="E1382" s="5" t="inlineStr">
        <is>
          <t>NON_COMPLIANT</t>
        </is>
      </c>
      <c r="F1382" s="3" t="n">
        <v>0</v>
      </c>
      <c r="G1382" s="3" t="n">
        <v>0</v>
      </c>
      <c r="H1382" s="3" t="n">
        <v>1</v>
      </c>
      <c r="I1382" s="3" t="n">
        <v>1</v>
      </c>
      <c r="J1382" s="3" t="inlineStr">
        <is>
          <t>formulation: liquid vs syringe</t>
        </is>
      </c>
      <c r="K1382" s="3" t="inlineStr">
        <is>
          <t>sterile</t>
        </is>
      </c>
      <c r="L1382" s="3" t="inlineStr">
        <is>
          <t>UNKNOWN sterile: Cannot determine 'sterile' for this product; FAIL formulation: 'liquid' != 'syringe'</t>
        </is>
      </c>
    </row>
    <row r="1383">
      <c r="A1383" s="3" t="inlineStr">
        <is>
          <t>3.4.13</t>
        </is>
      </c>
      <c r="B1383" s="3" t="inlineStr">
        <is>
          <t>Šļirce strerila 5.0 ml 22 Gx1 1/4'' taurolidīna ievadīšanai. Vienreizlietojama, sterila, nav toksiska, nav pirogēna.</t>
        </is>
      </c>
      <c r="C1383" s="3" t="n">
        <v>2</v>
      </c>
      <c r="D1383" s="3" t="inlineStr">
        <is>
          <t>Isosource Standard 1000 ml</t>
        </is>
      </c>
      <c r="E1383" s="5" t="inlineStr">
        <is>
          <t>NON_COMPLIANT</t>
        </is>
      </c>
      <c r="F1383" s="3" t="n">
        <v>0</v>
      </c>
      <c r="G1383" s="3" t="n">
        <v>0</v>
      </c>
      <c r="H1383" s="3" t="n">
        <v>1</v>
      </c>
      <c r="I1383" s="3" t="n">
        <v>1</v>
      </c>
      <c r="J1383" s="3" t="inlineStr">
        <is>
          <t>formulation: liquid vs syringe</t>
        </is>
      </c>
      <c r="K1383" s="3" t="inlineStr">
        <is>
          <t>sterile</t>
        </is>
      </c>
      <c r="L1383" s="3" t="inlineStr">
        <is>
          <t>UNKNOWN sterile: Cannot determine 'sterile' for this product; FAIL formulation: 'liquid' != 'syringe'</t>
        </is>
      </c>
    </row>
    <row r="1384">
      <c r="A1384" s="3" t="inlineStr">
        <is>
          <t>3.4.13</t>
        </is>
      </c>
      <c r="B1384" s="3" t="inlineStr">
        <is>
          <t>Šļirce strerila 5.0 ml 22 Gx1 1/4'' taurolidīna ievadīšanai. Vienreizlietojama, sterila, nav toksiska, nav pirogēna.</t>
        </is>
      </c>
      <c r="C1384" s="3" t="n">
        <v>3</v>
      </c>
      <c r="D1384" s="3" t="inlineStr">
        <is>
          <t>Isosource Standard Fibre 500 ml</t>
        </is>
      </c>
      <c r="E1384" s="5" t="inlineStr">
        <is>
          <t>NON_COMPLIANT</t>
        </is>
      </c>
      <c r="F1384" s="3" t="n">
        <v>0</v>
      </c>
      <c r="G1384" s="3" t="n">
        <v>0</v>
      </c>
      <c r="H1384" s="3" t="n">
        <v>1</v>
      </c>
      <c r="I1384" s="3" t="n">
        <v>1</v>
      </c>
      <c r="J1384" s="3" t="inlineStr">
        <is>
          <t>formulation: liquid vs syringe</t>
        </is>
      </c>
      <c r="K1384" s="3" t="inlineStr">
        <is>
          <t>sterile</t>
        </is>
      </c>
      <c r="L1384" s="3" t="inlineStr">
        <is>
          <t>UNKNOWN sterile: Cannot determine 'sterile' for this product; FAIL formulation: 'liquid' != 'syringe'</t>
        </is>
      </c>
    </row>
    <row r="1385">
      <c r="A1385" s="3" t="inlineStr">
        <is>
          <t>3.4.13</t>
        </is>
      </c>
      <c r="B1385" s="3" t="inlineStr">
        <is>
          <t>Šļirce strerila 5.0 ml 22 Gx1 1/4'' taurolidīna ievadīšanai. Vienreizlietojama, sterila, nav toksiska, nav pirogēna.</t>
        </is>
      </c>
      <c r="C1385" s="3" t="n">
        <v>4</v>
      </c>
      <c r="D1385" s="3" t="inlineStr">
        <is>
          <t>Isosource Standard Fibre 1000 ml</t>
        </is>
      </c>
      <c r="E1385" s="5" t="inlineStr">
        <is>
          <t>NON_COMPLIANT</t>
        </is>
      </c>
      <c r="F1385" s="3" t="n">
        <v>0</v>
      </c>
      <c r="G1385" s="3" t="n">
        <v>0</v>
      </c>
      <c r="H1385" s="3" t="n">
        <v>1</v>
      </c>
      <c r="I1385" s="3" t="n">
        <v>1</v>
      </c>
      <c r="J1385" s="3" t="inlineStr">
        <is>
          <t>formulation: liquid vs syringe</t>
        </is>
      </c>
      <c r="K1385" s="3" t="inlineStr">
        <is>
          <t>sterile</t>
        </is>
      </c>
      <c r="L1385" s="3" t="inlineStr">
        <is>
          <t>UNKNOWN sterile: Cannot determine 'sterile' for this product; FAIL formulation: 'liquid' != 'syringe'</t>
        </is>
      </c>
    </row>
    <row r="1386">
      <c r="A1386" s="3" t="inlineStr">
        <is>
          <t>3.4.13</t>
        </is>
      </c>
      <c r="B1386" s="3" t="inlineStr">
        <is>
          <t>Šļirce strerila 5.0 ml 22 Gx1 1/4'' taurolidīna ievadīšanai. Vienreizlietojama, sterila, nav toksiska, nav pirogēna.</t>
        </is>
      </c>
      <c r="C1386" s="3" t="n">
        <v>5</v>
      </c>
      <c r="D1386" s="3" t="inlineStr">
        <is>
          <t>Isosource Energy 500 ml</t>
        </is>
      </c>
      <c r="E1386" s="5" t="inlineStr">
        <is>
          <t>NON_COMPLIANT</t>
        </is>
      </c>
      <c r="F1386" s="3" t="n">
        <v>0</v>
      </c>
      <c r="G1386" s="3" t="n">
        <v>0</v>
      </c>
      <c r="H1386" s="3" t="n">
        <v>1</v>
      </c>
      <c r="I1386" s="3" t="n">
        <v>1</v>
      </c>
      <c r="J1386" s="3" t="inlineStr">
        <is>
          <t>formulation: liquid vs syringe</t>
        </is>
      </c>
      <c r="K1386" s="3" t="inlineStr">
        <is>
          <t>sterile</t>
        </is>
      </c>
      <c r="L1386" s="3" t="inlineStr">
        <is>
          <t>UNKNOWN sterile: Cannot determine 'sterile' for this product; FAIL formulation: 'liquid' != 'syringe'</t>
        </is>
      </c>
    </row>
    <row r="1387">
      <c r="A1387" s="3" t="inlineStr">
        <is>
          <t>3.4.14</t>
        </is>
      </c>
      <c r="B1387" s="3" t="inlineStr">
        <is>
          <t>Injekciju standartadata: plānsienu adata, trīsšķautņu garais slīpējums, silikona pārklājums, sterila. Izmērs 18G 1,2x40mm;</t>
        </is>
      </c>
      <c r="C1387" s="3" t="n">
        <v>1</v>
      </c>
      <c r="D1387" s="3" t="inlineStr">
        <is>
          <t>Isosource Standard 500 ml</t>
        </is>
      </c>
      <c r="E1387" s="7" t="inlineStr">
        <is>
          <t>UNKNOWN</t>
        </is>
      </c>
      <c r="F1387" s="3" t="n">
        <v>0</v>
      </c>
      <c r="G1387" s="3" t="n">
        <v>0</v>
      </c>
      <c r="H1387" s="3" t="n">
        <v>0</v>
      </c>
      <c r="I1387" s="3" t="n">
        <v>1</v>
      </c>
      <c r="J1387" s="3" t="inlineStr"/>
      <c r="K1387" s="3" t="inlineStr">
        <is>
          <t>sterile</t>
        </is>
      </c>
      <c r="L1387" s="3" t="inlineStr">
        <is>
          <t>UNKNOWN sterile: Cannot determine 'sterile' for this product</t>
        </is>
      </c>
    </row>
    <row r="1388">
      <c r="A1388" s="3" t="inlineStr">
        <is>
          <t>3.4.14</t>
        </is>
      </c>
      <c r="B1388" s="3" t="inlineStr">
        <is>
          <t>Injekciju standartadata: plānsienu adata, trīsšķautņu garais slīpējums, silikona pārklājums, sterila. Izmērs 18G 1,2x40mm;</t>
        </is>
      </c>
      <c r="C1388" s="3" t="n">
        <v>2</v>
      </c>
      <c r="D1388" s="3" t="inlineStr">
        <is>
          <t>Isosource Standard 1000 ml</t>
        </is>
      </c>
      <c r="E1388" s="7" t="inlineStr">
        <is>
          <t>UNKNOWN</t>
        </is>
      </c>
      <c r="F1388" s="3" t="n">
        <v>0</v>
      </c>
      <c r="G1388" s="3" t="n">
        <v>0</v>
      </c>
      <c r="H1388" s="3" t="n">
        <v>0</v>
      </c>
      <c r="I1388" s="3" t="n">
        <v>1</v>
      </c>
      <c r="J1388" s="3" t="inlineStr"/>
      <c r="K1388" s="3" t="inlineStr">
        <is>
          <t>sterile</t>
        </is>
      </c>
      <c r="L1388" s="3" t="inlineStr">
        <is>
          <t>UNKNOWN sterile: Cannot determine 'sterile' for this product</t>
        </is>
      </c>
    </row>
    <row r="1389">
      <c r="A1389" s="3" t="inlineStr">
        <is>
          <t>3.4.14</t>
        </is>
      </c>
      <c r="B1389" s="3" t="inlineStr">
        <is>
          <t>Injekciju standartadata: plānsienu adata, trīsšķautņu garais slīpējums, silikona pārklājums, sterila. Izmērs 18G 1,2x40mm;</t>
        </is>
      </c>
      <c r="C1389" s="3" t="n">
        <v>3</v>
      </c>
      <c r="D1389" s="3" t="inlineStr">
        <is>
          <t>Isosource Standard Fibre 500 ml</t>
        </is>
      </c>
      <c r="E1389" s="7" t="inlineStr">
        <is>
          <t>UNKNOWN</t>
        </is>
      </c>
      <c r="F1389" s="3" t="n">
        <v>0</v>
      </c>
      <c r="G1389" s="3" t="n">
        <v>0</v>
      </c>
      <c r="H1389" s="3" t="n">
        <v>0</v>
      </c>
      <c r="I1389" s="3" t="n">
        <v>1</v>
      </c>
      <c r="J1389" s="3" t="inlineStr"/>
      <c r="K1389" s="3" t="inlineStr">
        <is>
          <t>sterile</t>
        </is>
      </c>
      <c r="L1389" s="3" t="inlineStr">
        <is>
          <t>UNKNOWN sterile: Cannot determine 'sterile' for this product</t>
        </is>
      </c>
    </row>
    <row r="1390">
      <c r="A1390" s="3" t="inlineStr">
        <is>
          <t>3.4.14</t>
        </is>
      </c>
      <c r="B1390" s="3" t="inlineStr">
        <is>
          <t>Injekciju standartadata: plānsienu adata, trīsšķautņu garais slīpējums, silikona pārklājums, sterila. Izmērs 18G 1,2x40mm;</t>
        </is>
      </c>
      <c r="C1390" s="3" t="n">
        <v>4</v>
      </c>
      <c r="D1390" s="3" t="inlineStr">
        <is>
          <t>Isosource Standard Fibre 1000 ml</t>
        </is>
      </c>
      <c r="E1390" s="7" t="inlineStr">
        <is>
          <t>UNKNOWN</t>
        </is>
      </c>
      <c r="F1390" s="3" t="n">
        <v>0</v>
      </c>
      <c r="G1390" s="3" t="n">
        <v>0</v>
      </c>
      <c r="H1390" s="3" t="n">
        <v>0</v>
      </c>
      <c r="I1390" s="3" t="n">
        <v>1</v>
      </c>
      <c r="J1390" s="3" t="inlineStr"/>
      <c r="K1390" s="3" t="inlineStr">
        <is>
          <t>sterile</t>
        </is>
      </c>
      <c r="L1390" s="3" t="inlineStr">
        <is>
          <t>UNKNOWN sterile: Cannot determine 'sterile' for this product</t>
        </is>
      </c>
    </row>
    <row r="1391">
      <c r="A1391" s="3" t="inlineStr">
        <is>
          <t>3.4.14</t>
        </is>
      </c>
      <c r="B1391" s="3" t="inlineStr">
        <is>
          <t>Injekciju standartadata: plānsienu adata, trīsšķautņu garais slīpējums, silikona pārklājums, sterila. Izmērs 18G 1,2x40mm;</t>
        </is>
      </c>
      <c r="C1391" s="3" t="n">
        <v>5</v>
      </c>
      <c r="D1391" s="3" t="inlineStr">
        <is>
          <t>Isosource Energy 500 ml</t>
        </is>
      </c>
      <c r="E1391" s="7" t="inlineStr">
        <is>
          <t>UNKNOWN</t>
        </is>
      </c>
      <c r="F1391" s="3" t="n">
        <v>0</v>
      </c>
      <c r="G1391" s="3" t="n">
        <v>0</v>
      </c>
      <c r="H1391" s="3" t="n">
        <v>0</v>
      </c>
      <c r="I1391" s="3" t="n">
        <v>1</v>
      </c>
      <c r="J1391" s="3" t="inlineStr"/>
      <c r="K1391" s="3" t="inlineStr">
        <is>
          <t>sterile</t>
        </is>
      </c>
      <c r="L1391" s="3" t="inlineStr">
        <is>
          <t>UNKNOWN sterile: Cannot determine 'sterile' for this product</t>
        </is>
      </c>
    </row>
    <row r="1392">
      <c r="A1392" s="3" t="inlineStr">
        <is>
          <t>3.4.15</t>
        </is>
      </c>
      <c r="B1392" s="3" t="inlineStr">
        <is>
          <t>Parenterālās barošanas filtrs 1,2µm tauku emulsiju infūzijām pieaugušiem pacientiem, parenterālai barošanai. Sterila ierīce, PVC (DEHP brīvas) caurulī</t>
        </is>
      </c>
      <c r="C1392" s="3" t="n">
        <v>1</v>
      </c>
      <c r="D1392" s="3" t="inlineStr">
        <is>
          <t>Isosource Standard 500 ml</t>
        </is>
      </c>
      <c r="E1392" s="5" t="inlineStr">
        <is>
          <t>NON_COMPLIANT</t>
        </is>
      </c>
      <c r="F1392" s="3" t="n">
        <v>0.25</v>
      </c>
      <c r="G1392" s="3" t="n">
        <v>1</v>
      </c>
      <c r="H1392" s="3" t="n">
        <v>2</v>
      </c>
      <c r="I1392" s="3" t="n">
        <v>1</v>
      </c>
      <c r="J1392" s="3" t="inlineStr">
        <is>
          <t>volume: 500.0 ml vs = 2.4 ml; formulation: liquid vs solution</t>
        </is>
      </c>
      <c r="K1392" s="3" t="inlineStr">
        <is>
          <t>sterile</t>
        </is>
      </c>
      <c r="L1392" s="3" t="inlineStr">
        <is>
          <t>FAIL volume: 500.0 ml != 2.4 ml; UNKNOWN sterile: Cannot determine 'sterile' for this product; FAIL formulation: 'liquid' != 'solution'</t>
        </is>
      </c>
    </row>
    <row r="1393">
      <c r="A1393" s="3" t="inlineStr">
        <is>
          <t>3.4.15</t>
        </is>
      </c>
      <c r="B1393" s="3" t="inlineStr">
        <is>
          <t>Parenterālās barošanas filtrs 1,2µm tauku emulsiju infūzijām pieaugušiem pacientiem, parenterālai barošanai. Sterila ierīce, PVC (DEHP brīvas) caurulī</t>
        </is>
      </c>
      <c r="C1393" s="3" t="n">
        <v>2</v>
      </c>
      <c r="D1393" s="3" t="inlineStr">
        <is>
          <t>Isosource Standard 1000 ml</t>
        </is>
      </c>
      <c r="E1393" s="5" t="inlineStr">
        <is>
          <t>NON_COMPLIANT</t>
        </is>
      </c>
      <c r="F1393" s="3" t="n">
        <v>0.25</v>
      </c>
      <c r="G1393" s="3" t="n">
        <v>1</v>
      </c>
      <c r="H1393" s="3" t="n">
        <v>2</v>
      </c>
      <c r="I1393" s="3" t="n">
        <v>1</v>
      </c>
      <c r="J1393" s="3" t="inlineStr">
        <is>
          <t>volume: 1000.0 ml vs = 2.4 ml; formulation: liquid vs solution</t>
        </is>
      </c>
      <c r="K1393" s="3" t="inlineStr">
        <is>
          <t>sterile</t>
        </is>
      </c>
      <c r="L1393" s="3" t="inlineStr">
        <is>
          <t>FAIL volume: 1000.0 ml != 2.4 ml; UNKNOWN sterile: Cannot determine 'sterile' for this product; FAIL formulation: 'liquid' != 'solution'</t>
        </is>
      </c>
    </row>
    <row r="1394">
      <c r="A1394" s="3" t="inlineStr">
        <is>
          <t>3.4.15</t>
        </is>
      </c>
      <c r="B1394" s="3" t="inlineStr">
        <is>
          <t>Parenterālās barošanas filtrs 1,2µm tauku emulsiju infūzijām pieaugušiem pacientiem, parenterālai barošanai. Sterila ierīce, PVC (DEHP brīvas) caurulī</t>
        </is>
      </c>
      <c r="C1394" s="3" t="n">
        <v>3</v>
      </c>
      <c r="D1394" s="3" t="inlineStr">
        <is>
          <t>Isosource Standard Fibre 500 ml</t>
        </is>
      </c>
      <c r="E1394" s="5" t="inlineStr">
        <is>
          <t>NON_COMPLIANT</t>
        </is>
      </c>
      <c r="F1394" s="3" t="n">
        <v>0.25</v>
      </c>
      <c r="G1394" s="3" t="n">
        <v>1</v>
      </c>
      <c r="H1394" s="3" t="n">
        <v>2</v>
      </c>
      <c r="I1394" s="3" t="n">
        <v>1</v>
      </c>
      <c r="J1394" s="3" t="inlineStr">
        <is>
          <t>volume: 500.0 ml vs = 2.4 ml; formulation: liquid vs solution</t>
        </is>
      </c>
      <c r="K1394" s="3" t="inlineStr">
        <is>
          <t>sterile</t>
        </is>
      </c>
      <c r="L1394" s="3" t="inlineStr">
        <is>
          <t>FAIL volume: 500.0 ml != 2.4 ml; UNKNOWN sterile: Cannot determine 'sterile' for this product; FAIL formulation: 'liquid' != 'solution'</t>
        </is>
      </c>
    </row>
    <row r="1395">
      <c r="A1395" s="3" t="inlineStr">
        <is>
          <t>3.4.15</t>
        </is>
      </c>
      <c r="B1395" s="3" t="inlineStr">
        <is>
          <t>Parenterālās barošanas filtrs 1,2µm tauku emulsiju infūzijām pieaugušiem pacientiem, parenterālai barošanai. Sterila ierīce, PVC (DEHP brīvas) caurulī</t>
        </is>
      </c>
      <c r="C1395" s="3" t="n">
        <v>4</v>
      </c>
      <c r="D1395" s="3" t="inlineStr">
        <is>
          <t>Isosource Standard Fibre 1000 ml</t>
        </is>
      </c>
      <c r="E1395" s="5" t="inlineStr">
        <is>
          <t>NON_COMPLIANT</t>
        </is>
      </c>
      <c r="F1395" s="3" t="n">
        <v>0.25</v>
      </c>
      <c r="G1395" s="3" t="n">
        <v>1</v>
      </c>
      <c r="H1395" s="3" t="n">
        <v>2</v>
      </c>
      <c r="I1395" s="3" t="n">
        <v>1</v>
      </c>
      <c r="J1395" s="3" t="inlineStr">
        <is>
          <t>volume: 1000.0 ml vs = 2.4 ml; formulation: liquid vs solution</t>
        </is>
      </c>
      <c r="K1395" s="3" t="inlineStr">
        <is>
          <t>sterile</t>
        </is>
      </c>
      <c r="L1395" s="3" t="inlineStr">
        <is>
          <t>FAIL volume: 1000.0 ml != 2.4 ml; UNKNOWN sterile: Cannot determine 'sterile' for this product; FAIL formulation: 'liquid' != 'solution'</t>
        </is>
      </c>
    </row>
    <row r="1396">
      <c r="A1396" s="3" t="inlineStr">
        <is>
          <t>3.4.15</t>
        </is>
      </c>
      <c r="B1396" s="3" t="inlineStr">
        <is>
          <t>Parenterālās barošanas filtrs 1,2µm tauku emulsiju infūzijām pieaugušiem pacientiem, parenterālai barošanai. Sterila ierīce, PVC (DEHP brīvas) caurulī</t>
        </is>
      </c>
      <c r="C1396" s="3" t="n">
        <v>5</v>
      </c>
      <c r="D1396" s="3" t="inlineStr">
        <is>
          <t>Isosource Energy 500 ml</t>
        </is>
      </c>
      <c r="E1396" s="5" t="inlineStr">
        <is>
          <t>NON_COMPLIANT</t>
        </is>
      </c>
      <c r="F1396" s="3" t="n">
        <v>0.25</v>
      </c>
      <c r="G1396" s="3" t="n">
        <v>1</v>
      </c>
      <c r="H1396" s="3" t="n">
        <v>2</v>
      </c>
      <c r="I1396" s="3" t="n">
        <v>1</v>
      </c>
      <c r="J1396" s="3" t="inlineStr">
        <is>
          <t>volume: 500.0 ml vs = 2.4 ml; formulation: liquid vs solution</t>
        </is>
      </c>
      <c r="K1396" s="3" t="inlineStr">
        <is>
          <t>sterile</t>
        </is>
      </c>
      <c r="L1396" s="3" t="inlineStr">
        <is>
          <t>FAIL volume: 500.0 ml != 2.4 ml; UNKNOWN sterile: Cannot determine 'sterile' for this product; FAIL formulation: 'liquid' != 'solution'</t>
        </is>
      </c>
    </row>
    <row r="1397">
      <c r="A1397" s="3" t="inlineStr">
        <is>
          <t>3.4.16</t>
        </is>
      </c>
      <c r="B1397" s="3" t="inlineStr">
        <is>
          <t>Pārsējs centrālo vēnu katetru fiksācijai:
1) satur hlorheksidīnu;
2) pašlīpošs, elpojošs, sterils;
3) ar iegriezumu; 
4) neausts materiāls, 
5) ar cau</t>
        </is>
      </c>
      <c r="C1397" s="3" t="n">
        <v>1</v>
      </c>
      <c r="D1397" s="3" t="inlineStr">
        <is>
          <t>Isosource Standard 500 ml</t>
        </is>
      </c>
      <c r="E1397" s="7" t="inlineStr">
        <is>
          <t>UNKNOWN</t>
        </is>
      </c>
      <c r="F1397" s="3" t="n">
        <v>0</v>
      </c>
      <c r="G1397" s="3" t="n">
        <v>0</v>
      </c>
      <c r="H1397" s="3" t="n">
        <v>0</v>
      </c>
      <c r="I1397" s="3" t="n">
        <v>1</v>
      </c>
      <c r="J1397" s="3" t="inlineStr"/>
      <c r="K1397" s="3" t="inlineStr">
        <is>
          <t>sterile</t>
        </is>
      </c>
      <c r="L1397" s="3" t="inlineStr">
        <is>
          <t>UNKNOWN sterile: Cannot determine 'sterile' for this product</t>
        </is>
      </c>
    </row>
    <row r="1398">
      <c r="A1398" s="3" t="inlineStr">
        <is>
          <t>3.4.16</t>
        </is>
      </c>
      <c r="B1398" s="3" t="inlineStr">
        <is>
          <t>Pārsējs centrālo vēnu katetru fiksācijai:
1) satur hlorheksidīnu;
2) pašlīpošs, elpojošs, sterils;
3) ar iegriezumu; 
4) neausts materiāls, 
5) ar cau</t>
        </is>
      </c>
      <c r="C1398" s="3" t="n">
        <v>2</v>
      </c>
      <c r="D1398" s="3" t="inlineStr">
        <is>
          <t>Isosource Standard 1000 ml</t>
        </is>
      </c>
      <c r="E1398" s="7" t="inlineStr">
        <is>
          <t>UNKNOWN</t>
        </is>
      </c>
      <c r="F1398" s="3" t="n">
        <v>0</v>
      </c>
      <c r="G1398" s="3" t="n">
        <v>0</v>
      </c>
      <c r="H1398" s="3" t="n">
        <v>0</v>
      </c>
      <c r="I1398" s="3" t="n">
        <v>1</v>
      </c>
      <c r="J1398" s="3" t="inlineStr"/>
      <c r="K1398" s="3" t="inlineStr">
        <is>
          <t>sterile</t>
        </is>
      </c>
      <c r="L1398" s="3" t="inlineStr">
        <is>
          <t>UNKNOWN sterile: Cannot determine 'sterile' for this product</t>
        </is>
      </c>
    </row>
    <row r="1399">
      <c r="A1399" s="3" t="inlineStr">
        <is>
          <t>3.4.16</t>
        </is>
      </c>
      <c r="B1399" s="3" t="inlineStr">
        <is>
          <t>Pārsējs centrālo vēnu katetru fiksācijai:
1) satur hlorheksidīnu;
2) pašlīpošs, elpojošs, sterils;
3) ar iegriezumu; 
4) neausts materiāls, 
5) ar cau</t>
        </is>
      </c>
      <c r="C1399" s="3" t="n">
        <v>3</v>
      </c>
      <c r="D1399" s="3" t="inlineStr">
        <is>
          <t>Isosource Standard Fibre 500 ml</t>
        </is>
      </c>
      <c r="E1399" s="7" t="inlineStr">
        <is>
          <t>UNKNOWN</t>
        </is>
      </c>
      <c r="F1399" s="3" t="n">
        <v>0</v>
      </c>
      <c r="G1399" s="3" t="n">
        <v>0</v>
      </c>
      <c r="H1399" s="3" t="n">
        <v>0</v>
      </c>
      <c r="I1399" s="3" t="n">
        <v>1</v>
      </c>
      <c r="J1399" s="3" t="inlineStr"/>
      <c r="K1399" s="3" t="inlineStr">
        <is>
          <t>sterile</t>
        </is>
      </c>
      <c r="L1399" s="3" t="inlineStr">
        <is>
          <t>UNKNOWN sterile: Cannot determine 'sterile' for this product</t>
        </is>
      </c>
    </row>
    <row r="1400">
      <c r="A1400" s="3" t="inlineStr">
        <is>
          <t>3.4.16</t>
        </is>
      </c>
      <c r="B1400" s="3" t="inlineStr">
        <is>
          <t>Pārsējs centrālo vēnu katetru fiksācijai:
1) satur hlorheksidīnu;
2) pašlīpošs, elpojošs, sterils;
3) ar iegriezumu; 
4) neausts materiāls, 
5) ar cau</t>
        </is>
      </c>
      <c r="C1400" s="3" t="n">
        <v>4</v>
      </c>
      <c r="D1400" s="3" t="inlineStr">
        <is>
          <t>Isosource Standard Fibre 1000 ml</t>
        </is>
      </c>
      <c r="E1400" s="7" t="inlineStr">
        <is>
          <t>UNKNOWN</t>
        </is>
      </c>
      <c r="F1400" s="3" t="n">
        <v>0</v>
      </c>
      <c r="G1400" s="3" t="n">
        <v>0</v>
      </c>
      <c r="H1400" s="3" t="n">
        <v>0</v>
      </c>
      <c r="I1400" s="3" t="n">
        <v>1</v>
      </c>
      <c r="J1400" s="3" t="inlineStr"/>
      <c r="K1400" s="3" t="inlineStr">
        <is>
          <t>sterile</t>
        </is>
      </c>
      <c r="L1400" s="3" t="inlineStr">
        <is>
          <t>UNKNOWN sterile: Cannot determine 'sterile' for this product</t>
        </is>
      </c>
    </row>
    <row r="1401">
      <c r="A1401" s="3" t="inlineStr">
        <is>
          <t>3.4.16</t>
        </is>
      </c>
      <c r="B1401" s="3" t="inlineStr">
        <is>
          <t>Pārsējs centrālo vēnu katetru fiksācijai:
1) satur hlorheksidīnu;
2) pašlīpošs, elpojošs, sterils;
3) ar iegriezumu; 
4) neausts materiāls, 
5) ar cau</t>
        </is>
      </c>
      <c r="C1401" s="3" t="n">
        <v>5</v>
      </c>
      <c r="D1401" s="3" t="inlineStr">
        <is>
          <t>Isosource Energy 500 ml</t>
        </is>
      </c>
      <c r="E1401" s="7" t="inlineStr">
        <is>
          <t>UNKNOWN</t>
        </is>
      </c>
      <c r="F1401" s="3" t="n">
        <v>0</v>
      </c>
      <c r="G1401" s="3" t="n">
        <v>0</v>
      </c>
      <c r="H1401" s="3" t="n">
        <v>0</v>
      </c>
      <c r="I1401" s="3" t="n">
        <v>1</v>
      </c>
      <c r="J1401" s="3" t="inlineStr"/>
      <c r="K1401" s="3" t="inlineStr">
        <is>
          <t>sterile</t>
        </is>
      </c>
      <c r="L1401" s="3" t="inlineStr">
        <is>
          <t>UNKNOWN sterile: Cannot determine 'sterile' for this product</t>
        </is>
      </c>
    </row>
    <row r="1402">
      <c r="A1402" s="3" t="inlineStr">
        <is>
          <t>3.4.17</t>
        </is>
      </c>
      <c r="B1402" s="3" t="inlineStr">
        <is>
          <t>Barjeras plēve uz aplikatora, zem pārsēja uzklājams šķīdums, kas veido saudzējošu, caurspīdīgu plēves slāni un nodrošina ādas aizsardzību vismaz 72h.A</t>
        </is>
      </c>
      <c r="C1402" s="3" t="n">
        <v>1</v>
      </c>
      <c r="D1402" s="3" t="inlineStr">
        <is>
          <t>Isosource Standard 500 ml</t>
        </is>
      </c>
      <c r="E1402" s="5" t="inlineStr">
        <is>
          <t>NON_COMPLIANT</t>
        </is>
      </c>
      <c r="F1402" s="3" t="n">
        <v>0</v>
      </c>
      <c r="G1402" s="3" t="n">
        <v>0</v>
      </c>
      <c r="H1402" s="3" t="n">
        <v>1</v>
      </c>
      <c r="I1402" s="3" t="n">
        <v>0</v>
      </c>
      <c r="J1402" s="3" t="inlineStr">
        <is>
          <t>formulation: liquid vs solution</t>
        </is>
      </c>
      <c r="K1402" s="3" t="inlineStr"/>
      <c r="L1402" s="3" t="inlineStr">
        <is>
          <t>FAIL formulation: 'liquid' != 'solution'</t>
        </is>
      </c>
    </row>
    <row r="1403">
      <c r="A1403" s="3" t="inlineStr">
        <is>
          <t>3.4.17</t>
        </is>
      </c>
      <c r="B1403" s="3" t="inlineStr">
        <is>
          <t>Barjeras plēve uz aplikatora, zem pārsēja uzklājams šķīdums, kas veido saudzējošu, caurspīdīgu plēves slāni un nodrošina ādas aizsardzību vismaz 72h.A</t>
        </is>
      </c>
      <c r="C1403" s="3" t="n">
        <v>2</v>
      </c>
      <c r="D1403" s="3" t="inlineStr">
        <is>
          <t>Isosource Standard 1000 ml</t>
        </is>
      </c>
      <c r="E1403" s="5" t="inlineStr">
        <is>
          <t>NON_COMPLIANT</t>
        </is>
      </c>
      <c r="F1403" s="3" t="n">
        <v>0</v>
      </c>
      <c r="G1403" s="3" t="n">
        <v>0</v>
      </c>
      <c r="H1403" s="3" t="n">
        <v>1</v>
      </c>
      <c r="I1403" s="3" t="n">
        <v>0</v>
      </c>
      <c r="J1403" s="3" t="inlineStr">
        <is>
          <t>formulation: liquid vs solution</t>
        </is>
      </c>
      <c r="K1403" s="3" t="inlineStr"/>
      <c r="L1403" s="3" t="inlineStr">
        <is>
          <t>FAIL formulation: 'liquid' != 'solution'</t>
        </is>
      </c>
    </row>
    <row r="1404">
      <c r="A1404" s="3" t="inlineStr">
        <is>
          <t>3.4.17</t>
        </is>
      </c>
      <c r="B1404" s="3" t="inlineStr">
        <is>
          <t>Barjeras plēve uz aplikatora, zem pārsēja uzklājams šķīdums, kas veido saudzējošu, caurspīdīgu plēves slāni un nodrošina ādas aizsardzību vismaz 72h.A</t>
        </is>
      </c>
      <c r="C1404" s="3" t="n">
        <v>3</v>
      </c>
      <c r="D1404" s="3" t="inlineStr">
        <is>
          <t>Isosource Standard Fibre 500 ml</t>
        </is>
      </c>
      <c r="E1404" s="5" t="inlineStr">
        <is>
          <t>NON_COMPLIANT</t>
        </is>
      </c>
      <c r="F1404" s="3" t="n">
        <v>0</v>
      </c>
      <c r="G1404" s="3" t="n">
        <v>0</v>
      </c>
      <c r="H1404" s="3" t="n">
        <v>1</v>
      </c>
      <c r="I1404" s="3" t="n">
        <v>0</v>
      </c>
      <c r="J1404" s="3" t="inlineStr">
        <is>
          <t>formulation: liquid vs solution</t>
        </is>
      </c>
      <c r="K1404" s="3" t="inlineStr"/>
      <c r="L1404" s="3" t="inlineStr">
        <is>
          <t>FAIL formulation: 'liquid' != 'solution'</t>
        </is>
      </c>
    </row>
    <row r="1405">
      <c r="A1405" s="3" t="inlineStr">
        <is>
          <t>3.4.17</t>
        </is>
      </c>
      <c r="B1405" s="3" t="inlineStr">
        <is>
          <t>Barjeras plēve uz aplikatora, zem pārsēja uzklājams šķīdums, kas veido saudzējošu, caurspīdīgu plēves slāni un nodrošina ādas aizsardzību vismaz 72h.A</t>
        </is>
      </c>
      <c r="C1405" s="3" t="n">
        <v>4</v>
      </c>
      <c r="D1405" s="3" t="inlineStr">
        <is>
          <t>Isosource Standard Fibre 1000 ml</t>
        </is>
      </c>
      <c r="E1405" s="5" t="inlineStr">
        <is>
          <t>NON_COMPLIANT</t>
        </is>
      </c>
      <c r="F1405" s="3" t="n">
        <v>0</v>
      </c>
      <c r="G1405" s="3" t="n">
        <v>0</v>
      </c>
      <c r="H1405" s="3" t="n">
        <v>1</v>
      </c>
      <c r="I1405" s="3" t="n">
        <v>0</v>
      </c>
      <c r="J1405" s="3" t="inlineStr">
        <is>
          <t>formulation: liquid vs solution</t>
        </is>
      </c>
      <c r="K1405" s="3" t="inlineStr"/>
      <c r="L1405" s="3" t="inlineStr">
        <is>
          <t>FAIL formulation: 'liquid' != 'solution'</t>
        </is>
      </c>
    </row>
    <row r="1406">
      <c r="A1406" s="3" t="inlineStr">
        <is>
          <t>3.4.17</t>
        </is>
      </c>
      <c r="B1406" s="3" t="inlineStr">
        <is>
          <t>Barjeras plēve uz aplikatora, zem pārsēja uzklājams šķīdums, kas veido saudzējošu, caurspīdīgu plēves slāni un nodrošina ādas aizsardzību vismaz 72h.A</t>
        </is>
      </c>
      <c r="C1406" s="3" t="n">
        <v>5</v>
      </c>
      <c r="D1406" s="3" t="inlineStr">
        <is>
          <t>Isosource Energy 500 ml</t>
        </is>
      </c>
      <c r="E1406" s="5" t="inlineStr">
        <is>
          <t>NON_COMPLIANT</t>
        </is>
      </c>
      <c r="F1406" s="3" t="n">
        <v>0</v>
      </c>
      <c r="G1406" s="3" t="n">
        <v>0</v>
      </c>
      <c r="H1406" s="3" t="n">
        <v>1</v>
      </c>
      <c r="I1406" s="3" t="n">
        <v>0</v>
      </c>
      <c r="J1406" s="3" t="inlineStr">
        <is>
          <t>formulation: liquid vs solution</t>
        </is>
      </c>
      <c r="K1406" s="3" t="inlineStr"/>
      <c r="L1406" s="3" t="inlineStr">
        <is>
          <t>FAIL formulation: 'liquid' != 'solution'</t>
        </is>
      </c>
    </row>
    <row r="1407">
      <c r="A1407" s="3" t="inlineStr">
        <is>
          <t>3.4.18</t>
        </is>
      </c>
      <c r="B1407" s="3" t="inlineStr">
        <is>
          <t xml:space="preserve">Pārsējs porta katetru fiksācijai ar hlorheksidīnu (CHG), pašlīpošs, gaisu caurlaidīgs.  Neausta materiāla, ar caurspīdīgu vides daļu no polipropilēna </t>
        </is>
      </c>
      <c r="C1407" s="3" t="n">
        <v>1</v>
      </c>
      <c r="D1407" s="3" t="inlineStr">
        <is>
          <t>Isosource Standard 500 ml</t>
        </is>
      </c>
      <c r="E1407" s="7" t="inlineStr">
        <is>
          <t>UNKNOWN</t>
        </is>
      </c>
      <c r="F1407" s="3" t="n">
        <v>0</v>
      </c>
      <c r="G1407" s="3" t="n">
        <v>0</v>
      </c>
      <c r="H1407" s="3" t="n">
        <v>0</v>
      </c>
      <c r="I1407" s="3" t="n">
        <v>1</v>
      </c>
      <c r="J1407" s="3" t="inlineStr"/>
      <c r="K1407" s="3" t="inlineStr">
        <is>
          <t>sterile</t>
        </is>
      </c>
      <c r="L1407" s="3" t="inlineStr">
        <is>
          <t>UNKNOWN sterile: Cannot determine 'sterile' for this product</t>
        </is>
      </c>
    </row>
    <row r="1408">
      <c r="A1408" s="3" t="inlineStr">
        <is>
          <t>3.4.18</t>
        </is>
      </c>
      <c r="B1408" s="3" t="inlineStr">
        <is>
          <t xml:space="preserve">Pārsējs porta katetru fiksācijai ar hlorheksidīnu (CHG), pašlīpošs, gaisu caurlaidīgs.  Neausta materiāla, ar caurspīdīgu vides daļu no polipropilēna </t>
        </is>
      </c>
      <c r="C1408" s="3" t="n">
        <v>2</v>
      </c>
      <c r="D1408" s="3" t="inlineStr">
        <is>
          <t>Isosource Standard 1000 ml</t>
        </is>
      </c>
      <c r="E1408" s="7" t="inlineStr">
        <is>
          <t>UNKNOWN</t>
        </is>
      </c>
      <c r="F1408" s="3" t="n">
        <v>0</v>
      </c>
      <c r="G1408" s="3" t="n">
        <v>0</v>
      </c>
      <c r="H1408" s="3" t="n">
        <v>0</v>
      </c>
      <c r="I1408" s="3" t="n">
        <v>1</v>
      </c>
      <c r="J1408" s="3" t="inlineStr"/>
      <c r="K1408" s="3" t="inlineStr">
        <is>
          <t>sterile</t>
        </is>
      </c>
      <c r="L1408" s="3" t="inlineStr">
        <is>
          <t>UNKNOWN sterile: Cannot determine 'sterile' for this product</t>
        </is>
      </c>
    </row>
    <row r="1409">
      <c r="A1409" s="3" t="inlineStr">
        <is>
          <t>3.4.18</t>
        </is>
      </c>
      <c r="B1409" s="3" t="inlineStr">
        <is>
          <t xml:space="preserve">Pārsējs porta katetru fiksācijai ar hlorheksidīnu (CHG), pašlīpošs, gaisu caurlaidīgs.  Neausta materiāla, ar caurspīdīgu vides daļu no polipropilēna </t>
        </is>
      </c>
      <c r="C1409" s="3" t="n">
        <v>3</v>
      </c>
      <c r="D1409" s="3" t="inlineStr">
        <is>
          <t>Isosource Standard Fibre 500 ml</t>
        </is>
      </c>
      <c r="E1409" s="7" t="inlineStr">
        <is>
          <t>UNKNOWN</t>
        </is>
      </c>
      <c r="F1409" s="3" t="n">
        <v>0</v>
      </c>
      <c r="G1409" s="3" t="n">
        <v>0</v>
      </c>
      <c r="H1409" s="3" t="n">
        <v>0</v>
      </c>
      <c r="I1409" s="3" t="n">
        <v>1</v>
      </c>
      <c r="J1409" s="3" t="inlineStr"/>
      <c r="K1409" s="3" t="inlineStr">
        <is>
          <t>sterile</t>
        </is>
      </c>
      <c r="L1409" s="3" t="inlineStr">
        <is>
          <t>UNKNOWN sterile: Cannot determine 'sterile' for this product</t>
        </is>
      </c>
    </row>
    <row r="1410">
      <c r="A1410" s="3" t="inlineStr">
        <is>
          <t>3.4.18</t>
        </is>
      </c>
      <c r="B1410" s="3" t="inlineStr">
        <is>
          <t xml:space="preserve">Pārsējs porta katetru fiksācijai ar hlorheksidīnu (CHG), pašlīpošs, gaisu caurlaidīgs.  Neausta materiāla, ar caurspīdīgu vides daļu no polipropilēna </t>
        </is>
      </c>
      <c r="C1410" s="3" t="n">
        <v>4</v>
      </c>
      <c r="D1410" s="3" t="inlineStr">
        <is>
          <t>Isosource Standard Fibre 1000 ml</t>
        </is>
      </c>
      <c r="E1410" s="7" t="inlineStr">
        <is>
          <t>UNKNOWN</t>
        </is>
      </c>
      <c r="F1410" s="3" t="n">
        <v>0</v>
      </c>
      <c r="G1410" s="3" t="n">
        <v>0</v>
      </c>
      <c r="H1410" s="3" t="n">
        <v>0</v>
      </c>
      <c r="I1410" s="3" t="n">
        <v>1</v>
      </c>
      <c r="J1410" s="3" t="inlineStr"/>
      <c r="K1410" s="3" t="inlineStr">
        <is>
          <t>sterile</t>
        </is>
      </c>
      <c r="L1410" s="3" t="inlineStr">
        <is>
          <t>UNKNOWN sterile: Cannot determine 'sterile' for this product</t>
        </is>
      </c>
    </row>
    <row r="1411">
      <c r="A1411" s="3" t="inlineStr">
        <is>
          <t>3.4.18</t>
        </is>
      </c>
      <c r="B1411" s="3" t="inlineStr">
        <is>
          <t xml:space="preserve">Pārsējs porta katetru fiksācijai ar hlorheksidīnu (CHG), pašlīpošs, gaisu caurlaidīgs.  Neausta materiāla, ar caurspīdīgu vides daļu no polipropilēna </t>
        </is>
      </c>
      <c r="C1411" s="3" t="n">
        <v>5</v>
      </c>
      <c r="D1411" s="3" t="inlineStr">
        <is>
          <t>Isosource Energy 500 ml</t>
        </is>
      </c>
      <c r="E1411" s="7" t="inlineStr">
        <is>
          <t>UNKNOWN</t>
        </is>
      </c>
      <c r="F1411" s="3" t="n">
        <v>0</v>
      </c>
      <c r="G1411" s="3" t="n">
        <v>0</v>
      </c>
      <c r="H1411" s="3" t="n">
        <v>0</v>
      </c>
      <c r="I1411" s="3" t="n">
        <v>1</v>
      </c>
      <c r="J1411" s="3" t="inlineStr"/>
      <c r="K1411" s="3" t="inlineStr">
        <is>
          <t>sterile</t>
        </is>
      </c>
      <c r="L1411" s="3" t="inlineStr">
        <is>
          <t>UNKNOWN sterile: Cannot determine 'sterile' for this product</t>
        </is>
      </c>
    </row>
    <row r="1412">
      <c r="A1412" s="3" t="inlineStr">
        <is>
          <t>3.4.19</t>
        </is>
      </c>
      <c r="B1412" s="3" t="inlineStr">
        <is>
          <t>Fiksators centrālās vēnas katetram, stabilizators. Vienreizlietojams, sterila katetra stabilizācijas un fiksācijas ierīce, kas piemērota dažādu izmēru</t>
        </is>
      </c>
      <c r="C1412" s="3" t="n">
        <v>1</v>
      </c>
      <c r="D1412" s="3" t="inlineStr">
        <is>
          <t>Isosource Standard 500 ml</t>
        </is>
      </c>
      <c r="E1412" s="7" t="inlineStr">
        <is>
          <t>UNKNOWN</t>
        </is>
      </c>
      <c r="F1412" s="3" t="n">
        <v>0</v>
      </c>
      <c r="G1412" s="3" t="n">
        <v>0</v>
      </c>
      <c r="H1412" s="3" t="n">
        <v>0</v>
      </c>
      <c r="I1412" s="3" t="n">
        <v>1</v>
      </c>
      <c r="J1412" s="3" t="inlineStr"/>
      <c r="K1412" s="3" t="inlineStr">
        <is>
          <t>sterile</t>
        </is>
      </c>
      <c r="L1412" s="3" t="inlineStr">
        <is>
          <t>UNKNOWN sterile: Cannot determine 'sterile' for this product</t>
        </is>
      </c>
    </row>
    <row r="1413">
      <c r="A1413" s="3" t="inlineStr">
        <is>
          <t>3.4.19</t>
        </is>
      </c>
      <c r="B1413" s="3" t="inlineStr">
        <is>
          <t>Fiksators centrālās vēnas katetram, stabilizators. Vienreizlietojams, sterila katetra stabilizācijas un fiksācijas ierīce, kas piemērota dažādu izmēru</t>
        </is>
      </c>
      <c r="C1413" s="3" t="n">
        <v>2</v>
      </c>
      <c r="D1413" s="3" t="inlineStr">
        <is>
          <t>Isosource Standard 1000 ml</t>
        </is>
      </c>
      <c r="E1413" s="7" t="inlineStr">
        <is>
          <t>UNKNOWN</t>
        </is>
      </c>
      <c r="F1413" s="3" t="n">
        <v>0</v>
      </c>
      <c r="G1413" s="3" t="n">
        <v>0</v>
      </c>
      <c r="H1413" s="3" t="n">
        <v>0</v>
      </c>
      <c r="I1413" s="3" t="n">
        <v>1</v>
      </c>
      <c r="J1413" s="3" t="inlineStr"/>
      <c r="K1413" s="3" t="inlineStr">
        <is>
          <t>sterile</t>
        </is>
      </c>
      <c r="L1413" s="3" t="inlineStr">
        <is>
          <t>UNKNOWN sterile: Cannot determine 'sterile' for this product</t>
        </is>
      </c>
    </row>
    <row r="1414">
      <c r="A1414" s="3" t="inlineStr">
        <is>
          <t>3.4.19</t>
        </is>
      </c>
      <c r="B1414" s="3" t="inlineStr">
        <is>
          <t>Fiksators centrālās vēnas katetram, stabilizators. Vienreizlietojams, sterila katetra stabilizācijas un fiksācijas ierīce, kas piemērota dažādu izmēru</t>
        </is>
      </c>
      <c r="C1414" s="3" t="n">
        <v>3</v>
      </c>
      <c r="D1414" s="3" t="inlineStr">
        <is>
          <t>Isosource Standard Fibre 500 ml</t>
        </is>
      </c>
      <c r="E1414" s="7" t="inlineStr">
        <is>
          <t>UNKNOWN</t>
        </is>
      </c>
      <c r="F1414" s="3" t="n">
        <v>0</v>
      </c>
      <c r="G1414" s="3" t="n">
        <v>0</v>
      </c>
      <c r="H1414" s="3" t="n">
        <v>0</v>
      </c>
      <c r="I1414" s="3" t="n">
        <v>1</v>
      </c>
      <c r="J1414" s="3" t="inlineStr"/>
      <c r="K1414" s="3" t="inlineStr">
        <is>
          <t>sterile</t>
        </is>
      </c>
      <c r="L1414" s="3" t="inlineStr">
        <is>
          <t>UNKNOWN sterile: Cannot determine 'sterile' for this product</t>
        </is>
      </c>
    </row>
    <row r="1415">
      <c r="A1415" s="3" t="inlineStr">
        <is>
          <t>3.4.19</t>
        </is>
      </c>
      <c r="B1415" s="3" t="inlineStr">
        <is>
          <t>Fiksators centrālās vēnas katetram, stabilizators. Vienreizlietojams, sterila katetra stabilizācijas un fiksācijas ierīce, kas piemērota dažādu izmēru</t>
        </is>
      </c>
      <c r="C1415" s="3" t="n">
        <v>4</v>
      </c>
      <c r="D1415" s="3" t="inlineStr">
        <is>
          <t>Isosource Standard Fibre 1000 ml</t>
        </is>
      </c>
      <c r="E1415" s="7" t="inlineStr">
        <is>
          <t>UNKNOWN</t>
        </is>
      </c>
      <c r="F1415" s="3" t="n">
        <v>0</v>
      </c>
      <c r="G1415" s="3" t="n">
        <v>0</v>
      </c>
      <c r="H1415" s="3" t="n">
        <v>0</v>
      </c>
      <c r="I1415" s="3" t="n">
        <v>1</v>
      </c>
      <c r="J1415" s="3" t="inlineStr"/>
      <c r="K1415" s="3" t="inlineStr">
        <is>
          <t>sterile</t>
        </is>
      </c>
      <c r="L1415" s="3" t="inlineStr">
        <is>
          <t>UNKNOWN sterile: Cannot determine 'sterile' for this product</t>
        </is>
      </c>
    </row>
    <row r="1416">
      <c r="A1416" s="3" t="inlineStr">
        <is>
          <t>3.4.19</t>
        </is>
      </c>
      <c r="B1416" s="3" t="inlineStr">
        <is>
          <t>Fiksators centrālās vēnas katetram, stabilizators. Vienreizlietojams, sterila katetra stabilizācijas un fiksācijas ierīce, kas piemērota dažādu izmēru</t>
        </is>
      </c>
      <c r="C1416" s="3" t="n">
        <v>5</v>
      </c>
      <c r="D1416" s="3" t="inlineStr">
        <is>
          <t>Isosource Energy 500 ml</t>
        </is>
      </c>
      <c r="E1416" s="7" t="inlineStr">
        <is>
          <t>UNKNOWN</t>
        </is>
      </c>
      <c r="F1416" s="3" t="n">
        <v>0</v>
      </c>
      <c r="G1416" s="3" t="n">
        <v>0</v>
      </c>
      <c r="H1416" s="3" t="n">
        <v>0</v>
      </c>
      <c r="I1416" s="3" t="n">
        <v>1</v>
      </c>
      <c r="J1416" s="3" t="inlineStr"/>
      <c r="K1416" s="3" t="inlineStr">
        <is>
          <t>sterile</t>
        </is>
      </c>
      <c r="L1416" s="3" t="inlineStr">
        <is>
          <t>UNKNOWN sterile: Cannot determine 'sterile' for this product</t>
        </is>
      </c>
    </row>
    <row r="1417">
      <c r="A1417" t="inlineStr">
        <is>
          <t>3.4.20</t>
        </is>
      </c>
      <c r="B1417" t="inlineStr">
        <is>
          <t>Portu adatas ilgstošai medikamentu infūzijai:
1) ar fleksibliem fiksācijas spārniņiem un aizspiedi; 
2) bez Y-veida savienojuma vietas. 
3) dažādi izm</t>
        </is>
      </c>
      <c r="E1417" s="2" t="inlineStr">
        <is>
          <t>NO MATCHES</t>
        </is>
      </c>
    </row>
    <row r="1418">
      <c r="A1418" s="3" t="inlineStr">
        <is>
          <t>3.4.21</t>
        </is>
      </c>
      <c r="B1418" s="3" t="inlineStr">
        <is>
          <t>Sterils bez adatas vārsts/savienotājs ar pašnoslēgšanās darbības principu un mērķi aizsardzībai pret inficēšanās risku un šķīduma nejaušu noplūdi inje</t>
        </is>
      </c>
      <c r="C1418" s="3" t="n">
        <v>1</v>
      </c>
      <c r="D1418" s="3" t="inlineStr">
        <is>
          <t>Isosource Standard 500 ml</t>
        </is>
      </c>
      <c r="E1418" s="5" t="inlineStr">
        <is>
          <t>NON_COMPLIANT</t>
        </is>
      </c>
      <c r="F1418" s="3" t="n">
        <v>0</v>
      </c>
      <c r="G1418" s="3" t="n">
        <v>0</v>
      </c>
      <c r="H1418" s="3" t="n">
        <v>2</v>
      </c>
      <c r="I1418" s="3" t="n">
        <v>1</v>
      </c>
      <c r="J1418" s="3" t="inlineStr">
        <is>
          <t>volume: 500.0 ml vs = 0.22 ml; formulation: liquid vs syringe</t>
        </is>
      </c>
      <c r="K1418" s="3" t="inlineStr">
        <is>
          <t>sterile</t>
        </is>
      </c>
      <c r="L1418" s="3" t="inlineStr">
        <is>
          <t>FAIL volume: 500.0 ml != 0.22 ml; UNKNOWN sterile: Cannot determine 'sterile' for this product; FAIL formulation: 'liquid' != 'syringe'</t>
        </is>
      </c>
    </row>
    <row r="1419">
      <c r="A1419" s="3" t="inlineStr">
        <is>
          <t>3.4.21</t>
        </is>
      </c>
      <c r="B1419" s="3" t="inlineStr">
        <is>
          <t>Sterils bez adatas vārsts/savienotājs ar pašnoslēgšanās darbības principu un mērķi aizsardzībai pret inficēšanās risku un šķīduma nejaušu noplūdi inje</t>
        </is>
      </c>
      <c r="C1419" s="3" t="n">
        <v>2</v>
      </c>
      <c r="D1419" s="3" t="inlineStr">
        <is>
          <t>Isosource Standard 1000 ml</t>
        </is>
      </c>
      <c r="E1419" s="5" t="inlineStr">
        <is>
          <t>NON_COMPLIANT</t>
        </is>
      </c>
      <c r="F1419" s="3" t="n">
        <v>0</v>
      </c>
      <c r="G1419" s="3" t="n">
        <v>0</v>
      </c>
      <c r="H1419" s="3" t="n">
        <v>2</v>
      </c>
      <c r="I1419" s="3" t="n">
        <v>1</v>
      </c>
      <c r="J1419" s="3" t="inlineStr">
        <is>
          <t>volume: 1000.0 ml vs = 0.22 ml; formulation: liquid vs syringe</t>
        </is>
      </c>
      <c r="K1419" s="3" t="inlineStr">
        <is>
          <t>sterile</t>
        </is>
      </c>
      <c r="L1419" s="3" t="inlineStr">
        <is>
          <t>FAIL volume: 1000.0 ml != 0.22 ml; UNKNOWN sterile: Cannot determine 'sterile' for this product; FAIL formulation: 'liquid' != 'syringe'</t>
        </is>
      </c>
    </row>
    <row r="1420">
      <c r="A1420" s="3" t="inlineStr">
        <is>
          <t>3.4.21</t>
        </is>
      </c>
      <c r="B1420" s="3" t="inlineStr">
        <is>
          <t>Sterils bez adatas vārsts/savienotājs ar pašnoslēgšanās darbības principu un mērķi aizsardzībai pret inficēšanās risku un šķīduma nejaušu noplūdi inje</t>
        </is>
      </c>
      <c r="C1420" s="3" t="n">
        <v>3</v>
      </c>
      <c r="D1420" s="3" t="inlineStr">
        <is>
          <t>Isosource Standard Fibre 500 ml</t>
        </is>
      </c>
      <c r="E1420" s="5" t="inlineStr">
        <is>
          <t>NON_COMPLIANT</t>
        </is>
      </c>
      <c r="F1420" s="3" t="n">
        <v>0</v>
      </c>
      <c r="G1420" s="3" t="n">
        <v>0</v>
      </c>
      <c r="H1420" s="3" t="n">
        <v>2</v>
      </c>
      <c r="I1420" s="3" t="n">
        <v>1</v>
      </c>
      <c r="J1420" s="3" t="inlineStr">
        <is>
          <t>volume: 500.0 ml vs = 0.22 ml; formulation: liquid vs syringe</t>
        </is>
      </c>
      <c r="K1420" s="3" t="inlineStr">
        <is>
          <t>sterile</t>
        </is>
      </c>
      <c r="L1420" s="3" t="inlineStr">
        <is>
          <t>FAIL volume: 500.0 ml != 0.22 ml; UNKNOWN sterile: Cannot determine 'sterile' for this product; FAIL formulation: 'liquid' != 'syringe'</t>
        </is>
      </c>
    </row>
    <row r="1421">
      <c r="A1421" s="3" t="inlineStr">
        <is>
          <t>3.4.21</t>
        </is>
      </c>
      <c r="B1421" s="3" t="inlineStr">
        <is>
          <t>Sterils bez adatas vārsts/savienotājs ar pašnoslēgšanās darbības principu un mērķi aizsardzībai pret inficēšanās risku un šķīduma nejaušu noplūdi inje</t>
        </is>
      </c>
      <c r="C1421" s="3" t="n">
        <v>4</v>
      </c>
      <c r="D1421" s="3" t="inlineStr">
        <is>
          <t>Isosource Standard Fibre 1000 ml</t>
        </is>
      </c>
      <c r="E1421" s="5" t="inlineStr">
        <is>
          <t>NON_COMPLIANT</t>
        </is>
      </c>
      <c r="F1421" s="3" t="n">
        <v>0</v>
      </c>
      <c r="G1421" s="3" t="n">
        <v>0</v>
      </c>
      <c r="H1421" s="3" t="n">
        <v>2</v>
      </c>
      <c r="I1421" s="3" t="n">
        <v>1</v>
      </c>
      <c r="J1421" s="3" t="inlineStr">
        <is>
          <t>volume: 1000.0 ml vs = 0.22 ml; formulation: liquid vs syringe</t>
        </is>
      </c>
      <c r="K1421" s="3" t="inlineStr">
        <is>
          <t>sterile</t>
        </is>
      </c>
      <c r="L1421" s="3" t="inlineStr">
        <is>
          <t>FAIL volume: 1000.0 ml != 0.22 ml; UNKNOWN sterile: Cannot determine 'sterile' for this product; FAIL formulation: 'liquid' != 'syringe'</t>
        </is>
      </c>
    </row>
    <row r="1422">
      <c r="A1422" s="3" t="inlineStr">
        <is>
          <t>3.4.21</t>
        </is>
      </c>
      <c r="B1422" s="3" t="inlineStr">
        <is>
          <t>Sterils bez adatas vārsts/savienotājs ar pašnoslēgšanās darbības principu un mērķi aizsardzībai pret inficēšanās risku un šķīduma nejaušu noplūdi inje</t>
        </is>
      </c>
      <c r="C1422" s="3" t="n">
        <v>5</v>
      </c>
      <c r="D1422" s="3" t="inlineStr">
        <is>
          <t>Isosource Energy 500 ml</t>
        </is>
      </c>
      <c r="E1422" s="5" t="inlineStr">
        <is>
          <t>NON_COMPLIANT</t>
        </is>
      </c>
      <c r="F1422" s="3" t="n">
        <v>0</v>
      </c>
      <c r="G1422" s="3" t="n">
        <v>0</v>
      </c>
      <c r="H1422" s="3" t="n">
        <v>2</v>
      </c>
      <c r="I1422" s="3" t="n">
        <v>1</v>
      </c>
      <c r="J1422" s="3" t="inlineStr">
        <is>
          <t>volume: 500.0 ml vs = 0.22 ml; formulation: liquid vs syringe</t>
        </is>
      </c>
      <c r="K1422" s="3" t="inlineStr">
        <is>
          <t>sterile</t>
        </is>
      </c>
      <c r="L1422" s="3" t="inlineStr">
        <is>
          <t>FAIL volume: 500.0 ml != 0.22 ml; UNKNOWN sterile: Cannot determine 'sterile' for this product; FAIL formulation: 'liquid' != 'syringe'</t>
        </is>
      </c>
    </row>
    <row r="1423">
      <c r="A1423" t="inlineStr">
        <is>
          <t>3.4.22</t>
        </is>
      </c>
      <c r="B1423" t="inlineStr">
        <is>
          <t>Uzgalis dezinficējošs intravenozas pieejas bezadatu vārstiem/savienotājiem:
1) satur izopropilspirtu 70%;
2) iepakojums: atsevišķs</t>
        </is>
      </c>
      <c r="E1423" s="2" t="inlineStr">
        <is>
          <t>NO MATCHES</t>
        </is>
      </c>
    </row>
    <row r="1424">
      <c r="A1424" s="3" t="inlineStr">
        <is>
          <t>3.4.23</t>
        </is>
      </c>
      <c r="B1424" s="3" t="inlineStr">
        <is>
          <t>Ādas dezinfekcijas līdzeklis ar smidzinātāju 
1) satur hlorheksidīnu 2% un etilspirtu 70%;
2) tilpums: 250 ml ( +/- 50 ml)</t>
        </is>
      </c>
      <c r="C1424" s="3" t="n">
        <v>1</v>
      </c>
      <c r="D1424" s="3" t="inlineStr">
        <is>
          <t>Resource Junior powder 400g</t>
        </is>
      </c>
      <c r="E1424" s="7" t="inlineStr">
        <is>
          <t>UNKNOWN</t>
        </is>
      </c>
      <c r="F1424" s="3" t="n">
        <v>0</v>
      </c>
      <c r="G1424" s="3" t="n">
        <v>0</v>
      </c>
      <c r="H1424" s="3" t="n">
        <v>0</v>
      </c>
      <c r="I1424" s="3" t="n">
        <v>2</v>
      </c>
      <c r="J1424" s="3" t="inlineStr"/>
      <c r="K1424" s="3" t="inlineStr">
        <is>
          <t>volume; ethanol_content</t>
        </is>
      </c>
      <c r="L1424" s="3" t="inlineStr">
        <is>
          <t>UNKNOWN volume: Not comparable: product in g, requirement in ml; UNKNOWN ethanol_content: Product has no value for 'ethanol_content'</t>
        </is>
      </c>
    </row>
    <row r="1425">
      <c r="A1425" s="3" t="inlineStr">
        <is>
          <t>3.4.23</t>
        </is>
      </c>
      <c r="B1425" s="3" t="inlineStr">
        <is>
          <t>Ādas dezinfekcijas līdzeklis ar smidzinātāju 
1) satur hlorheksidīnu 2% un etilspirtu 70%;
2) tilpums: 250 ml ( +/- 50 ml)</t>
        </is>
      </c>
      <c r="C1425" s="3" t="n">
        <v>2</v>
      </c>
      <c r="D1425" s="3" t="inlineStr">
        <is>
          <t>Althera HMO powder 400g</t>
        </is>
      </c>
      <c r="E1425" s="7" t="inlineStr">
        <is>
          <t>UNKNOWN</t>
        </is>
      </c>
      <c r="F1425" s="3" t="n">
        <v>0</v>
      </c>
      <c r="G1425" s="3" t="n">
        <v>0</v>
      </c>
      <c r="H1425" s="3" t="n">
        <v>0</v>
      </c>
      <c r="I1425" s="3" t="n">
        <v>2</v>
      </c>
      <c r="J1425" s="3" t="inlineStr"/>
      <c r="K1425" s="3" t="inlineStr">
        <is>
          <t>volume; ethanol_content</t>
        </is>
      </c>
      <c r="L1425" s="3" t="inlineStr">
        <is>
          <t>UNKNOWN volume: Not comparable: product in g, requirement in ml; UNKNOWN ethanol_content: Product has no value for 'ethanol_content'</t>
        </is>
      </c>
    </row>
    <row r="1426">
      <c r="A1426" s="3" t="inlineStr">
        <is>
          <t>3.4.23</t>
        </is>
      </c>
      <c r="B1426" s="3" t="inlineStr">
        <is>
          <t>Ādas dezinfekcijas līdzeklis ar smidzinātāju 
1) satur hlorheksidīnu 2% un etilspirtu 70%;
2) tilpums: 250 ml ( +/- 50 ml)</t>
        </is>
      </c>
      <c r="C1426" s="3" t="n">
        <v>3</v>
      </c>
      <c r="D1426" s="3" t="inlineStr">
        <is>
          <t>Alfamino HMO powder 400g</t>
        </is>
      </c>
      <c r="E1426" s="7" t="inlineStr">
        <is>
          <t>UNKNOWN</t>
        </is>
      </c>
      <c r="F1426" s="3" t="n">
        <v>0</v>
      </c>
      <c r="G1426" s="3" t="n">
        <v>0</v>
      </c>
      <c r="H1426" s="3" t="n">
        <v>0</v>
      </c>
      <c r="I1426" s="3" t="n">
        <v>2</v>
      </c>
      <c r="J1426" s="3" t="inlineStr"/>
      <c r="K1426" s="3" t="inlineStr">
        <is>
          <t>volume; ethanol_content</t>
        </is>
      </c>
      <c r="L1426" s="3" t="inlineStr">
        <is>
          <t>UNKNOWN volume: Not comparable: product in g, requirement in ml; UNKNOWN ethanol_content: Product has no value for 'ethanol_content'</t>
        </is>
      </c>
    </row>
    <row r="1427">
      <c r="A1427" s="3" t="inlineStr">
        <is>
          <t>3.4.23</t>
        </is>
      </c>
      <c r="B1427" s="3" t="inlineStr">
        <is>
          <t>Ādas dezinfekcijas līdzeklis ar smidzinātāju 
1) satur hlorheksidīnu 2% un etilspirtu 70%;
2) tilpums: 250 ml ( +/- 50 ml)</t>
        </is>
      </c>
      <c r="C1427" s="3" t="n">
        <v>4</v>
      </c>
      <c r="D1427" s="3" t="inlineStr">
        <is>
          <t>Alfamino Junior HMO powder 400g</t>
        </is>
      </c>
      <c r="E1427" s="7" t="inlineStr">
        <is>
          <t>UNKNOWN</t>
        </is>
      </c>
      <c r="F1427" s="3" t="n">
        <v>0</v>
      </c>
      <c r="G1427" s="3" t="n">
        <v>0</v>
      </c>
      <c r="H1427" s="3" t="n">
        <v>0</v>
      </c>
      <c r="I1427" s="3" t="n">
        <v>2</v>
      </c>
      <c r="J1427" s="3" t="inlineStr"/>
      <c r="K1427" s="3" t="inlineStr">
        <is>
          <t>volume; ethanol_content</t>
        </is>
      </c>
      <c r="L1427" s="3" t="inlineStr">
        <is>
          <t>UNKNOWN volume: Not comparable: product in g, requirement in ml; UNKNOWN ethanol_content: Product has no value for 'ethanol_content'</t>
        </is>
      </c>
    </row>
    <row r="1428">
      <c r="A1428" s="3" t="inlineStr">
        <is>
          <t>3.4.23</t>
        </is>
      </c>
      <c r="B1428" s="3" t="inlineStr">
        <is>
          <t>Ādas dezinfekcijas līdzeklis ar smidzinātāju 
1) satur hlorheksidīnu 2% un etilspirtu 70%;
2) tilpums: 250 ml ( +/- 50 ml)</t>
        </is>
      </c>
      <c r="C1428" s="3" t="n">
        <v>5</v>
      </c>
      <c r="D1428" s="3" t="inlineStr">
        <is>
          <t>Alfaré HMO powder 400g</t>
        </is>
      </c>
      <c r="E1428" s="7" t="inlineStr">
        <is>
          <t>UNKNOWN</t>
        </is>
      </c>
      <c r="F1428" s="3" t="n">
        <v>0</v>
      </c>
      <c r="G1428" s="3" t="n">
        <v>0</v>
      </c>
      <c r="H1428" s="3" t="n">
        <v>0</v>
      </c>
      <c r="I1428" s="3" t="n">
        <v>2</v>
      </c>
      <c r="J1428" s="3" t="inlineStr"/>
      <c r="K1428" s="3" t="inlineStr">
        <is>
          <t>volume; ethanol_content</t>
        </is>
      </c>
      <c r="L1428" s="3" t="inlineStr">
        <is>
          <t>UNKNOWN volume: Not comparable: product in g, requirement in ml; UNKNOWN ethanol_content: Product has no value for 'ethanol_content'</t>
        </is>
      </c>
    </row>
    <row r="1429">
      <c r="A1429" t="inlineStr">
        <is>
          <t>3.4.24</t>
        </is>
      </c>
      <c r="B1429" t="inlineStr">
        <is>
          <t>Virsmas dezinfekcijas mitras salvetes:
1) ar plaša spektra fungicīdu, baktericīdu, virucīdu un tuberkulocīdu darbību;
2) ar īsu dezinfekcijas kontakta</t>
        </is>
      </c>
      <c r="E1429" s="2" t="inlineStr">
        <is>
          <t>NO MATCHES</t>
        </is>
      </c>
    </row>
    <row r="1430">
      <c r="A1430" s="3" t="inlineStr">
        <is>
          <t>3.4.25</t>
        </is>
      </c>
      <c r="B1430" s="3" t="inlineStr">
        <is>
          <t>Roku dezinfekcijas līdzeklis higiēniskai un ķirurģiskai dezinfekcijai:
1) satur etilspirtu 73,4% un 2-propanolu 10%
2) tilpums: ne mazāk kā 500 ml.</t>
        </is>
      </c>
      <c r="C1430" s="3" t="n">
        <v>1</v>
      </c>
      <c r="D1430" s="3" t="inlineStr">
        <is>
          <t>Isosource Standard 500 ml</t>
        </is>
      </c>
      <c r="E1430" s="7" t="inlineStr">
        <is>
          <t>UNKNOWN</t>
        </is>
      </c>
      <c r="F1430" s="3" t="n">
        <v>0.333</v>
      </c>
      <c r="G1430" s="3" t="n">
        <v>1</v>
      </c>
      <c r="H1430" s="3" t="n">
        <v>0</v>
      </c>
      <c r="I1430" s="3" t="n">
        <v>2</v>
      </c>
      <c r="J1430" s="3" t="inlineStr"/>
      <c r="K1430" s="3" t="inlineStr">
        <is>
          <t>ethanol_content; isopropanol_content</t>
        </is>
      </c>
      <c r="L1430" s="3" t="inlineStr">
        <is>
          <t>UNKNOWN ethanol_content: Product has no value for 'ethanol_content'; UNKNOWN isopropanol_content: Product has no value for 'isopropanol_content'</t>
        </is>
      </c>
    </row>
    <row r="1431">
      <c r="A1431" s="3" t="inlineStr">
        <is>
          <t>3.4.25</t>
        </is>
      </c>
      <c r="B1431" s="3" t="inlineStr">
        <is>
          <t>Roku dezinfekcijas līdzeklis higiēniskai un ķirurģiskai dezinfekcijai:
1) satur etilspirtu 73,4% un 2-propanolu 10%
2) tilpums: ne mazāk kā 500 ml.</t>
        </is>
      </c>
      <c r="C1431" s="3" t="n">
        <v>2</v>
      </c>
      <c r="D1431" s="3" t="inlineStr">
        <is>
          <t>Isosource Standard Fibre 500 ml</t>
        </is>
      </c>
      <c r="E1431" s="7" t="inlineStr">
        <is>
          <t>UNKNOWN</t>
        </is>
      </c>
      <c r="F1431" s="3" t="n">
        <v>0.333</v>
      </c>
      <c r="G1431" s="3" t="n">
        <v>1</v>
      </c>
      <c r="H1431" s="3" t="n">
        <v>0</v>
      </c>
      <c r="I1431" s="3" t="n">
        <v>2</v>
      </c>
      <c r="J1431" s="3" t="inlineStr"/>
      <c r="K1431" s="3" t="inlineStr">
        <is>
          <t>ethanol_content; isopropanol_content</t>
        </is>
      </c>
      <c r="L1431" s="3" t="inlineStr">
        <is>
          <t>UNKNOWN ethanol_content: Product has no value for 'ethanol_content'; UNKNOWN isopropanol_content: Product has no value for 'isopropanol_content'</t>
        </is>
      </c>
    </row>
    <row r="1432">
      <c r="A1432" s="3" t="inlineStr">
        <is>
          <t>3.4.25</t>
        </is>
      </c>
      <c r="B1432" s="3" t="inlineStr">
        <is>
          <t>Roku dezinfekcijas līdzeklis higiēniskai un ķirurģiskai dezinfekcijai:
1) satur etilspirtu 73,4% un 2-propanolu 10%
2) tilpums: ne mazāk kā 500 ml.</t>
        </is>
      </c>
      <c r="C1432" s="3" t="n">
        <v>3</v>
      </c>
      <c r="D1432" s="3" t="inlineStr">
        <is>
          <t>Isosource Energy 500 ml</t>
        </is>
      </c>
      <c r="E1432" s="7" t="inlineStr">
        <is>
          <t>UNKNOWN</t>
        </is>
      </c>
      <c r="F1432" s="3" t="n">
        <v>0.333</v>
      </c>
      <c r="G1432" s="3" t="n">
        <v>1</v>
      </c>
      <c r="H1432" s="3" t="n">
        <v>0</v>
      </c>
      <c r="I1432" s="3" t="n">
        <v>2</v>
      </c>
      <c r="J1432" s="3" t="inlineStr"/>
      <c r="K1432" s="3" t="inlineStr">
        <is>
          <t>ethanol_content; isopropanol_content</t>
        </is>
      </c>
      <c r="L1432" s="3" t="inlineStr">
        <is>
          <t>UNKNOWN ethanol_content: Product has no value for 'ethanol_content'; UNKNOWN isopropanol_content: Product has no value for 'isopropanol_content'</t>
        </is>
      </c>
    </row>
    <row r="1433">
      <c r="A1433" s="3" t="inlineStr">
        <is>
          <t>3.4.25</t>
        </is>
      </c>
      <c r="B1433" s="3" t="inlineStr">
        <is>
          <t>Roku dezinfekcijas līdzeklis higiēniskai un ķirurģiskai dezinfekcijai:
1) satur etilspirtu 73,4% un 2-propanolu 10%
2) tilpums: ne mazāk kā 500 ml.</t>
        </is>
      </c>
      <c r="C1433" s="3" t="n">
        <v>4</v>
      </c>
      <c r="D1433" s="3" t="inlineStr">
        <is>
          <t>Isosource Energy Fibre 500 ml</t>
        </is>
      </c>
      <c r="E1433" s="7" t="inlineStr">
        <is>
          <t>UNKNOWN</t>
        </is>
      </c>
      <c r="F1433" s="3" t="n">
        <v>0.333</v>
      </c>
      <c r="G1433" s="3" t="n">
        <v>1</v>
      </c>
      <c r="H1433" s="3" t="n">
        <v>0</v>
      </c>
      <c r="I1433" s="3" t="n">
        <v>2</v>
      </c>
      <c r="J1433" s="3" t="inlineStr"/>
      <c r="K1433" s="3" t="inlineStr">
        <is>
          <t>ethanol_content; isopropanol_content</t>
        </is>
      </c>
      <c r="L1433" s="3" t="inlineStr">
        <is>
          <t>UNKNOWN ethanol_content: Product has no value for 'ethanol_content'; UNKNOWN isopropanol_content: Product has no value for 'isopropanol_content'</t>
        </is>
      </c>
    </row>
    <row r="1434">
      <c r="A1434" s="3" t="inlineStr">
        <is>
          <t>3.4.25</t>
        </is>
      </c>
      <c r="B1434" s="3" t="inlineStr">
        <is>
          <t>Roku dezinfekcijas līdzeklis higiēniskai un ķirurģiskai dezinfekcijai:
1) satur etilspirtu 73,4% un 2-propanolu 10%
2) tilpums: ne mazāk kā 500 ml.</t>
        </is>
      </c>
      <c r="C1434" s="3" t="n">
        <v>5</v>
      </c>
      <c r="D1434" s="3" t="inlineStr">
        <is>
          <t>Isosource 2.0 Protein Fibre 500 ml</t>
        </is>
      </c>
      <c r="E1434" s="7" t="inlineStr">
        <is>
          <t>UNKNOWN</t>
        </is>
      </c>
      <c r="F1434" s="3" t="n">
        <v>0.333</v>
      </c>
      <c r="G1434" s="3" t="n">
        <v>1</v>
      </c>
      <c r="H1434" s="3" t="n">
        <v>0</v>
      </c>
      <c r="I1434" s="3" t="n">
        <v>2</v>
      </c>
      <c r="J1434" s="3" t="inlineStr"/>
      <c r="K1434" s="3" t="inlineStr">
        <is>
          <t>ethanol_content; isopropanol_content</t>
        </is>
      </c>
      <c r="L1434" s="3" t="inlineStr">
        <is>
          <t>UNKNOWN ethanol_content: Product has no value for 'ethanol_content'; UNKNOWN isopropanol_content: Product has no value for 'isopropanol_content'</t>
        </is>
      </c>
    </row>
    <row r="1435">
      <c r="A1435" t="inlineStr">
        <is>
          <t>3.4.26</t>
        </is>
      </c>
      <c r="B1435" t="inlineStr">
        <is>
          <t>Dozators 500 ml pudelei priekš roku dezinfekcijas līdzekļiem. Savietojams ar 3.4.23.pozīciju</t>
        </is>
      </c>
      <c r="E1435" s="2" t="inlineStr">
        <is>
          <t>NO MATCHES</t>
        </is>
      </c>
    </row>
    <row r="1436">
      <c r="A1436" t="inlineStr">
        <is>
          <t>3.4.27</t>
        </is>
      </c>
      <c r="B1436" t="inlineStr">
        <is>
          <t>Šālīte (nieres formas), plastmasas, autoklavējama, 500ml (+/-20 ml)</t>
        </is>
      </c>
      <c r="E1436" s="2" t="inlineStr">
        <is>
          <t>NO MATCHES</t>
        </is>
      </c>
    </row>
    <row r="1437">
      <c r="A1437" s="3" t="inlineStr">
        <is>
          <t>3.4.28</t>
        </is>
      </c>
      <c r="B1437" s="3" t="inlineStr">
        <is>
          <t>Sistēmas ir konstruētas ar speciālu skavu, kas novērš brīvas plūsmas risku, kad parenterālās barošanas sūkņa
durvis ir atvērtas un kad komplekts ir at</t>
        </is>
      </c>
      <c r="C1437" s="3" t="n">
        <v>1</v>
      </c>
      <c r="D1437" s="3" t="inlineStr">
        <is>
          <t>Isosource Standard 500 ml</t>
        </is>
      </c>
      <c r="E1437" s="6" t="inlineStr">
        <is>
          <t>COMPLIANT</t>
        </is>
      </c>
      <c r="F1437" s="3" t="n">
        <v>1</v>
      </c>
      <c r="G1437" s="3" t="n">
        <v>1</v>
      </c>
      <c r="H1437" s="3" t="n">
        <v>0</v>
      </c>
      <c r="I1437" s="3" t="n">
        <v>0</v>
      </c>
      <c r="J1437" s="3" t="inlineStr"/>
      <c r="K1437" s="3" t="inlineStr"/>
      <c r="L1437" s="3" t="inlineStr">
        <is>
          <t>All checked criteria passed</t>
        </is>
      </c>
    </row>
    <row r="1438">
      <c r="A1438" s="3" t="inlineStr">
        <is>
          <t>3.4.28</t>
        </is>
      </c>
      <c r="B1438" s="3" t="inlineStr">
        <is>
          <t>Sistēmas ir konstruētas ar speciālu skavu, kas novērš brīvas plūsmas risku, kad parenterālās barošanas sūkņa
durvis ir atvērtas un kad komplekts ir at</t>
        </is>
      </c>
      <c r="C1438" s="3" t="n">
        <v>2</v>
      </c>
      <c r="D1438" s="3" t="inlineStr">
        <is>
          <t>Isosource Standard 1000 ml</t>
        </is>
      </c>
      <c r="E1438" s="6" t="inlineStr">
        <is>
          <t>COMPLIANT</t>
        </is>
      </c>
      <c r="F1438" s="3" t="n">
        <v>1</v>
      </c>
      <c r="G1438" s="3" t="n">
        <v>1</v>
      </c>
      <c r="H1438" s="3" t="n">
        <v>0</v>
      </c>
      <c r="I1438" s="3" t="n">
        <v>0</v>
      </c>
      <c r="J1438" s="3" t="inlineStr"/>
      <c r="K1438" s="3" t="inlineStr"/>
      <c r="L1438" s="3" t="inlineStr">
        <is>
          <t>All checked criteria passed</t>
        </is>
      </c>
    </row>
    <row r="1439">
      <c r="A1439" s="3" t="inlineStr">
        <is>
          <t>3.4.28</t>
        </is>
      </c>
      <c r="B1439" s="3" t="inlineStr">
        <is>
          <t>Sistēmas ir konstruētas ar speciālu skavu, kas novērš brīvas plūsmas risku, kad parenterālās barošanas sūkņa
durvis ir atvērtas un kad komplekts ir at</t>
        </is>
      </c>
      <c r="C1439" s="3" t="n">
        <v>3</v>
      </c>
      <c r="D1439" s="3" t="inlineStr">
        <is>
          <t>Isosource Standard Fibre 500 ml</t>
        </is>
      </c>
      <c r="E1439" s="6" t="inlineStr">
        <is>
          <t>COMPLIANT</t>
        </is>
      </c>
      <c r="F1439" s="3" t="n">
        <v>1</v>
      </c>
      <c r="G1439" s="3" t="n">
        <v>1</v>
      </c>
      <c r="H1439" s="3" t="n">
        <v>0</v>
      </c>
      <c r="I1439" s="3" t="n">
        <v>0</v>
      </c>
      <c r="J1439" s="3" t="inlineStr"/>
      <c r="K1439" s="3" t="inlineStr"/>
      <c r="L1439" s="3" t="inlineStr">
        <is>
          <t>All checked criteria passed</t>
        </is>
      </c>
    </row>
    <row r="1440">
      <c r="A1440" s="3" t="inlineStr">
        <is>
          <t>3.4.28</t>
        </is>
      </c>
      <c r="B1440" s="3" t="inlineStr">
        <is>
          <t>Sistēmas ir konstruētas ar speciālu skavu, kas novērš brīvas plūsmas risku, kad parenterālās barošanas sūkņa
durvis ir atvērtas un kad komplekts ir at</t>
        </is>
      </c>
      <c r="C1440" s="3" t="n">
        <v>4</v>
      </c>
      <c r="D1440" s="3" t="inlineStr">
        <is>
          <t>Isosource Standard Fibre 1000 ml</t>
        </is>
      </c>
      <c r="E1440" s="6" t="inlineStr">
        <is>
          <t>COMPLIANT</t>
        </is>
      </c>
      <c r="F1440" s="3" t="n">
        <v>1</v>
      </c>
      <c r="G1440" s="3" t="n">
        <v>1</v>
      </c>
      <c r="H1440" s="3" t="n">
        <v>0</v>
      </c>
      <c r="I1440" s="3" t="n">
        <v>0</v>
      </c>
      <c r="J1440" s="3" t="inlineStr"/>
      <c r="K1440" s="3" t="inlineStr"/>
      <c r="L1440" s="3" t="inlineStr">
        <is>
          <t>All checked criteria passed</t>
        </is>
      </c>
    </row>
    <row r="1441">
      <c r="A1441" s="3" t="inlineStr">
        <is>
          <t>3.4.28</t>
        </is>
      </c>
      <c r="B1441" s="3" t="inlineStr">
        <is>
          <t>Sistēmas ir konstruētas ar speciālu skavu, kas novērš brīvas plūsmas risku, kad parenterālās barošanas sūkņa
durvis ir atvērtas un kad komplekts ir at</t>
        </is>
      </c>
      <c r="C1441" s="3" t="n">
        <v>5</v>
      </c>
      <c r="D1441" s="3" t="inlineStr">
        <is>
          <t>Isosource Energy 500 ml</t>
        </is>
      </c>
      <c r="E1441" s="6" t="inlineStr">
        <is>
          <t>COMPLIANT</t>
        </is>
      </c>
      <c r="F1441" s="3" t="n">
        <v>1</v>
      </c>
      <c r="G1441" s="3" t="n">
        <v>1</v>
      </c>
      <c r="H1441" s="3" t="n">
        <v>0</v>
      </c>
      <c r="I1441" s="3" t="n">
        <v>0</v>
      </c>
      <c r="J1441" s="3" t="inlineStr"/>
      <c r="K1441" s="3" t="inlineStr"/>
      <c r="L1441" s="3" t="inlineStr">
        <is>
          <t>All checked criteria passed</t>
        </is>
      </c>
    </row>
    <row r="1442">
      <c r="A1442" s="3" t="inlineStr">
        <is>
          <t>3.4.29</t>
        </is>
      </c>
      <c r="B1442" s="3" t="inlineStr">
        <is>
          <t>Sterils, caurspīdīgs bezadatas intra venozās pieejas savienotāja pagarinājuma komplekts ar integrētu, ar membrānu noslēgtu pozitīvās nobīdes 0,03ml vā</t>
        </is>
      </c>
      <c r="C1442" s="3" t="n">
        <v>1</v>
      </c>
      <c r="D1442" s="3" t="inlineStr">
        <is>
          <t>Isosource Standard 500 ml</t>
        </is>
      </c>
      <c r="E1442" s="5" t="inlineStr">
        <is>
          <t>NON_COMPLIANT</t>
        </is>
      </c>
      <c r="F1442" s="3" t="n">
        <v>0</v>
      </c>
      <c r="G1442" s="3" t="n">
        <v>0</v>
      </c>
      <c r="H1442" s="3" t="n">
        <v>2</v>
      </c>
      <c r="I1442" s="3" t="n">
        <v>1</v>
      </c>
      <c r="J1442" s="3" t="inlineStr">
        <is>
          <t>volume: 500.0 ml vs = 0.5 ml; formulation: liquid vs solution</t>
        </is>
      </c>
      <c r="K1442" s="3" t="inlineStr">
        <is>
          <t>sterile</t>
        </is>
      </c>
      <c r="L1442" s="3" t="inlineStr">
        <is>
          <t>FAIL volume: 500.0 ml != 0.5 ml; UNKNOWN sterile: Cannot determine 'sterile' for this product; FAIL formulation: 'liquid' != 'solution'</t>
        </is>
      </c>
    </row>
    <row r="1443">
      <c r="A1443" s="3" t="inlineStr">
        <is>
          <t>3.4.29</t>
        </is>
      </c>
      <c r="B1443" s="3" t="inlineStr">
        <is>
          <t>Sterils, caurspīdīgs bezadatas intra venozās pieejas savienotāja pagarinājuma komplekts ar integrētu, ar membrānu noslēgtu pozitīvās nobīdes 0,03ml vā</t>
        </is>
      </c>
      <c r="C1443" s="3" t="n">
        <v>2</v>
      </c>
      <c r="D1443" s="3" t="inlineStr">
        <is>
          <t>Isosource Standard 1000 ml</t>
        </is>
      </c>
      <c r="E1443" s="5" t="inlineStr">
        <is>
          <t>NON_COMPLIANT</t>
        </is>
      </c>
      <c r="F1443" s="3" t="n">
        <v>0</v>
      </c>
      <c r="G1443" s="3" t="n">
        <v>0</v>
      </c>
      <c r="H1443" s="3" t="n">
        <v>2</v>
      </c>
      <c r="I1443" s="3" t="n">
        <v>1</v>
      </c>
      <c r="J1443" s="3" t="inlineStr">
        <is>
          <t>volume: 1000.0 ml vs = 0.5 ml; formulation: liquid vs solution</t>
        </is>
      </c>
      <c r="K1443" s="3" t="inlineStr">
        <is>
          <t>sterile</t>
        </is>
      </c>
      <c r="L1443" s="3" t="inlineStr">
        <is>
          <t>FAIL volume: 1000.0 ml != 0.5 ml; UNKNOWN sterile: Cannot determine 'sterile' for this product; FAIL formulation: 'liquid' != 'solution'</t>
        </is>
      </c>
    </row>
    <row r="1444">
      <c r="A1444" s="3" t="inlineStr">
        <is>
          <t>3.4.29</t>
        </is>
      </c>
      <c r="B1444" s="3" t="inlineStr">
        <is>
          <t>Sterils, caurspīdīgs bezadatas intra venozās pieejas savienotāja pagarinājuma komplekts ar integrētu, ar membrānu noslēgtu pozitīvās nobīdes 0,03ml vā</t>
        </is>
      </c>
      <c r="C1444" s="3" t="n">
        <v>3</v>
      </c>
      <c r="D1444" s="3" t="inlineStr">
        <is>
          <t>Isosource Standard Fibre 500 ml</t>
        </is>
      </c>
      <c r="E1444" s="5" t="inlineStr">
        <is>
          <t>NON_COMPLIANT</t>
        </is>
      </c>
      <c r="F1444" s="3" t="n">
        <v>0</v>
      </c>
      <c r="G1444" s="3" t="n">
        <v>0</v>
      </c>
      <c r="H1444" s="3" t="n">
        <v>2</v>
      </c>
      <c r="I1444" s="3" t="n">
        <v>1</v>
      </c>
      <c r="J1444" s="3" t="inlineStr">
        <is>
          <t>volume: 500.0 ml vs = 0.5 ml; formulation: liquid vs solution</t>
        </is>
      </c>
      <c r="K1444" s="3" t="inlineStr">
        <is>
          <t>sterile</t>
        </is>
      </c>
      <c r="L1444" s="3" t="inlineStr">
        <is>
          <t>FAIL volume: 500.0 ml != 0.5 ml; UNKNOWN sterile: Cannot determine 'sterile' for this product; FAIL formulation: 'liquid' != 'solution'</t>
        </is>
      </c>
    </row>
    <row r="1445">
      <c r="A1445" s="3" t="inlineStr">
        <is>
          <t>3.4.29</t>
        </is>
      </c>
      <c r="B1445" s="3" t="inlineStr">
        <is>
          <t>Sterils, caurspīdīgs bezadatas intra venozās pieejas savienotāja pagarinājuma komplekts ar integrētu, ar membrānu noslēgtu pozitīvās nobīdes 0,03ml vā</t>
        </is>
      </c>
      <c r="C1445" s="3" t="n">
        <v>4</v>
      </c>
      <c r="D1445" s="3" t="inlineStr">
        <is>
          <t>Isosource Standard Fibre 1000 ml</t>
        </is>
      </c>
      <c r="E1445" s="5" t="inlineStr">
        <is>
          <t>NON_COMPLIANT</t>
        </is>
      </c>
      <c r="F1445" s="3" t="n">
        <v>0</v>
      </c>
      <c r="G1445" s="3" t="n">
        <v>0</v>
      </c>
      <c r="H1445" s="3" t="n">
        <v>2</v>
      </c>
      <c r="I1445" s="3" t="n">
        <v>1</v>
      </c>
      <c r="J1445" s="3" t="inlineStr">
        <is>
          <t>volume: 1000.0 ml vs = 0.5 ml; formulation: liquid vs solution</t>
        </is>
      </c>
      <c r="K1445" s="3" t="inlineStr">
        <is>
          <t>sterile</t>
        </is>
      </c>
      <c r="L1445" s="3" t="inlineStr">
        <is>
          <t>FAIL volume: 1000.0 ml != 0.5 ml; UNKNOWN sterile: Cannot determine 'sterile' for this product; FAIL formulation: 'liquid' != 'solution'</t>
        </is>
      </c>
    </row>
    <row r="1446">
      <c r="A1446" s="3" t="inlineStr">
        <is>
          <t>3.4.29</t>
        </is>
      </c>
      <c r="B1446" s="3" t="inlineStr">
        <is>
          <t>Sterils, caurspīdīgs bezadatas intra venozās pieejas savienotāja pagarinājuma komplekts ar integrētu, ar membrānu noslēgtu pozitīvās nobīdes 0,03ml vā</t>
        </is>
      </c>
      <c r="C1446" s="3" t="n">
        <v>5</v>
      </c>
      <c r="D1446" s="3" t="inlineStr">
        <is>
          <t>Isosource Energy 500 ml</t>
        </is>
      </c>
      <c r="E1446" s="5" t="inlineStr">
        <is>
          <t>NON_COMPLIANT</t>
        </is>
      </c>
      <c r="F1446" s="3" t="n">
        <v>0</v>
      </c>
      <c r="G1446" s="3" t="n">
        <v>0</v>
      </c>
      <c r="H1446" s="3" t="n">
        <v>2</v>
      </c>
      <c r="I1446" s="3" t="n">
        <v>1</v>
      </c>
      <c r="J1446" s="3" t="inlineStr">
        <is>
          <t>volume: 500.0 ml vs = 0.5 ml; formulation: liquid vs solution</t>
        </is>
      </c>
      <c r="K1446" s="3" t="inlineStr">
        <is>
          <t>sterile</t>
        </is>
      </c>
      <c r="L1446" s="3" t="inlineStr">
        <is>
          <t>FAIL volume: 500.0 ml != 0.5 ml; UNKNOWN sterile: Cannot determine 'sterile' for this product; FAIL formulation: 'liquid' != 'solution'</t>
        </is>
      </c>
    </row>
    <row r="1447">
      <c r="A1447" s="3" t="inlineStr">
        <is>
          <t>3.4.30</t>
        </is>
      </c>
      <c r="B1447" s="3" t="inlineStr">
        <is>
          <t>Sterils, vienreizlietojams trīsceļu vārsts, paredzēts lietošanai intravenozās terapijas un parenterālās barošanas sistēmās šķīdumu plūsmas vadībai, sa</t>
        </is>
      </c>
      <c r="C1447" s="3" t="n">
        <v>1</v>
      </c>
      <c r="D1447" s="3" t="inlineStr">
        <is>
          <t>Isosource Standard 500 ml</t>
        </is>
      </c>
      <c r="E1447" s="5" t="inlineStr">
        <is>
          <t>NON_COMPLIANT</t>
        </is>
      </c>
      <c r="F1447" s="3" t="n">
        <v>0.333</v>
      </c>
      <c r="G1447" s="3" t="n">
        <v>1</v>
      </c>
      <c r="H1447" s="3" t="n">
        <v>1</v>
      </c>
      <c r="I1447" s="3" t="n">
        <v>1</v>
      </c>
      <c r="J1447" s="3" t="inlineStr">
        <is>
          <t>formulation: liquid vs solution</t>
        </is>
      </c>
      <c r="K1447" s="3" t="inlineStr">
        <is>
          <t>sterile</t>
        </is>
      </c>
      <c r="L1447" s="3" t="inlineStr">
        <is>
          <t>UNKNOWN sterile: Cannot determine 'sterile' for this product; FAIL formulation: 'liquid' != 'solution'</t>
        </is>
      </c>
    </row>
    <row r="1448">
      <c r="A1448" s="3" t="inlineStr">
        <is>
          <t>3.4.30</t>
        </is>
      </c>
      <c r="B1448" s="3" t="inlineStr">
        <is>
          <t>Sterils, vienreizlietojams trīsceļu vārsts, paredzēts lietošanai intravenozās terapijas un parenterālās barošanas sistēmās šķīdumu plūsmas vadībai, sa</t>
        </is>
      </c>
      <c r="C1448" s="3" t="n">
        <v>2</v>
      </c>
      <c r="D1448" s="3" t="inlineStr">
        <is>
          <t>Isosource Standard 1000 ml</t>
        </is>
      </c>
      <c r="E1448" s="5" t="inlineStr">
        <is>
          <t>NON_COMPLIANT</t>
        </is>
      </c>
      <c r="F1448" s="3" t="n">
        <v>0.333</v>
      </c>
      <c r="G1448" s="3" t="n">
        <v>1</v>
      </c>
      <c r="H1448" s="3" t="n">
        <v>1</v>
      </c>
      <c r="I1448" s="3" t="n">
        <v>1</v>
      </c>
      <c r="J1448" s="3" t="inlineStr">
        <is>
          <t>formulation: liquid vs solution</t>
        </is>
      </c>
      <c r="K1448" s="3" t="inlineStr">
        <is>
          <t>sterile</t>
        </is>
      </c>
      <c r="L1448" s="3" t="inlineStr">
        <is>
          <t>UNKNOWN sterile: Cannot determine 'sterile' for this product; FAIL formulation: 'liquid' != 'solution'</t>
        </is>
      </c>
    </row>
    <row r="1449">
      <c r="A1449" s="3" t="inlineStr">
        <is>
          <t>3.4.30</t>
        </is>
      </c>
      <c r="B1449" s="3" t="inlineStr">
        <is>
          <t>Sterils, vienreizlietojams trīsceļu vārsts, paredzēts lietošanai intravenozās terapijas un parenterālās barošanas sistēmās šķīdumu plūsmas vadībai, sa</t>
        </is>
      </c>
      <c r="C1449" s="3" t="n">
        <v>3</v>
      </c>
      <c r="D1449" s="3" t="inlineStr">
        <is>
          <t>Isosource Standard Fibre 500 ml</t>
        </is>
      </c>
      <c r="E1449" s="5" t="inlineStr">
        <is>
          <t>NON_COMPLIANT</t>
        </is>
      </c>
      <c r="F1449" s="3" t="n">
        <v>0.333</v>
      </c>
      <c r="G1449" s="3" t="n">
        <v>1</v>
      </c>
      <c r="H1449" s="3" t="n">
        <v>1</v>
      </c>
      <c r="I1449" s="3" t="n">
        <v>1</v>
      </c>
      <c r="J1449" s="3" t="inlineStr">
        <is>
          <t>formulation: liquid vs solution</t>
        </is>
      </c>
      <c r="K1449" s="3" t="inlineStr">
        <is>
          <t>sterile</t>
        </is>
      </c>
      <c r="L1449" s="3" t="inlineStr">
        <is>
          <t>UNKNOWN sterile: Cannot determine 'sterile' for this product; FAIL formulation: 'liquid' != 'solution'</t>
        </is>
      </c>
    </row>
    <row r="1450">
      <c r="A1450" s="3" t="inlineStr">
        <is>
          <t>3.4.30</t>
        </is>
      </c>
      <c r="B1450" s="3" t="inlineStr">
        <is>
          <t>Sterils, vienreizlietojams trīsceļu vārsts, paredzēts lietošanai intravenozās terapijas un parenterālās barošanas sistēmās šķīdumu plūsmas vadībai, sa</t>
        </is>
      </c>
      <c r="C1450" s="3" t="n">
        <v>4</v>
      </c>
      <c r="D1450" s="3" t="inlineStr">
        <is>
          <t>Isosource Standard Fibre 1000 ml</t>
        </is>
      </c>
      <c r="E1450" s="5" t="inlineStr">
        <is>
          <t>NON_COMPLIANT</t>
        </is>
      </c>
      <c r="F1450" s="3" t="n">
        <v>0.333</v>
      </c>
      <c r="G1450" s="3" t="n">
        <v>1</v>
      </c>
      <c r="H1450" s="3" t="n">
        <v>1</v>
      </c>
      <c r="I1450" s="3" t="n">
        <v>1</v>
      </c>
      <c r="J1450" s="3" t="inlineStr">
        <is>
          <t>formulation: liquid vs solution</t>
        </is>
      </c>
      <c r="K1450" s="3" t="inlineStr">
        <is>
          <t>sterile</t>
        </is>
      </c>
      <c r="L1450" s="3" t="inlineStr">
        <is>
          <t>UNKNOWN sterile: Cannot determine 'sterile' for this product; FAIL formulation: 'liquid' != 'solution'</t>
        </is>
      </c>
    </row>
    <row r="1451">
      <c r="A1451" s="3" t="inlineStr">
        <is>
          <t>3.4.30</t>
        </is>
      </c>
      <c r="B1451" s="3" t="inlineStr">
        <is>
          <t>Sterils, vienreizlietojams trīsceļu vārsts, paredzēts lietošanai intravenozās terapijas un parenterālās barošanas sistēmās šķīdumu plūsmas vadībai, sa</t>
        </is>
      </c>
      <c r="C1451" s="3" t="n">
        <v>5</v>
      </c>
      <c r="D1451" s="3" t="inlineStr">
        <is>
          <t>Isosource Energy 500 ml</t>
        </is>
      </c>
      <c r="E1451" s="5" t="inlineStr">
        <is>
          <t>NON_COMPLIANT</t>
        </is>
      </c>
      <c r="F1451" s="3" t="n">
        <v>0.333</v>
      </c>
      <c r="G1451" s="3" t="n">
        <v>1</v>
      </c>
      <c r="H1451" s="3" t="n">
        <v>1</v>
      </c>
      <c r="I1451" s="3" t="n">
        <v>1</v>
      </c>
      <c r="J1451" s="3" t="inlineStr">
        <is>
          <t>formulation: liquid vs solution</t>
        </is>
      </c>
      <c r="K1451" s="3" t="inlineStr">
        <is>
          <t>sterile</t>
        </is>
      </c>
      <c r="L1451" s="3" t="inlineStr">
        <is>
          <t>UNKNOWN sterile: Cannot determine 'sterile' for this product; FAIL formulation: 'liquid' != 'solution'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5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35" customWidth="1" min="2" max="2"/>
    <col width="18" customWidth="1" min="3" max="3"/>
    <col width="10" customWidth="1" min="4" max="4"/>
    <col width="25" customWidth="1" min="5" max="5"/>
    <col width="25" customWidth="1" min="6" max="6"/>
    <col width="50" customWidth="1" min="7" max="7"/>
  </cols>
  <sheetData>
    <row r="1">
      <c r="A1" s="8" t="inlineStr">
        <is>
          <t>Item #</t>
        </is>
      </c>
      <c r="B1" s="8" t="inlineStr">
        <is>
          <t>Product</t>
        </is>
      </c>
      <c r="C1" s="8" t="inlineStr">
        <is>
          <t>Attribute</t>
        </is>
      </c>
      <c r="D1" s="8" t="inlineStr">
        <is>
          <t>Status</t>
        </is>
      </c>
      <c r="E1" s="8" t="inlineStr">
        <is>
          <t>Product Value</t>
        </is>
      </c>
      <c r="F1" s="8" t="inlineStr">
        <is>
          <t>Required</t>
        </is>
      </c>
      <c r="G1" s="8" t="inlineStr">
        <is>
          <t>Reason</t>
        </is>
      </c>
    </row>
    <row r="2">
      <c r="A2" t="inlineStr">
        <is>
          <t>1.1.1</t>
        </is>
      </c>
      <c r="B2" t="inlineStr">
        <is>
          <t>Isosource Standard 500 ml</t>
        </is>
      </c>
      <c r="C2" t="inlineStr">
        <is>
          <t>energy</t>
        </is>
      </c>
      <c r="D2" s="9" t="inlineStr">
        <is>
          <t>PASS</t>
        </is>
      </c>
      <c r="E2" t="inlineStr">
        <is>
          <t>103.0 kcal/100ml</t>
        </is>
      </c>
      <c r="F2">
        <f> 100.0 kcal/100ml</f>
        <v/>
      </c>
      <c r="G2" t="inlineStr"/>
    </row>
    <row r="3">
      <c r="A3" t="inlineStr">
        <is>
          <t>1.1.1</t>
        </is>
      </c>
      <c r="B3" t="inlineStr">
        <is>
          <t>Isosource Standard 500 ml</t>
        </is>
      </c>
      <c r="C3" t="inlineStr">
        <is>
          <t>osmolarity</t>
        </is>
      </c>
      <c r="D3" s="9" t="inlineStr">
        <is>
          <t>PASS</t>
        </is>
      </c>
      <c r="E3" t="inlineStr">
        <is>
          <t>234.0 mOsm/l</t>
        </is>
      </c>
      <c r="F3" t="inlineStr">
        <is>
          <t>&lt;= 270.0 mOsm/l</t>
        </is>
      </c>
      <c r="G3" t="inlineStr"/>
    </row>
    <row r="4">
      <c r="A4" t="inlineStr">
        <is>
          <t>1.1.1</t>
        </is>
      </c>
      <c r="B4" t="inlineStr">
        <is>
          <t>Isosource Standard 500 ml</t>
        </is>
      </c>
      <c r="C4" t="inlineStr">
        <is>
          <t>fiber</t>
        </is>
      </c>
      <c r="D4" s="9" t="inlineStr">
        <is>
          <t>PASS</t>
        </is>
      </c>
      <c r="E4" t="inlineStr">
        <is>
          <t>0.0 g/100ml</t>
        </is>
      </c>
      <c r="F4" t="inlineStr">
        <is>
          <t>&lt; 0.1 g/100ml</t>
        </is>
      </c>
      <c r="G4" t="inlineStr"/>
    </row>
    <row r="5">
      <c r="A5" t="inlineStr">
        <is>
          <t>1.1.1</t>
        </is>
      </c>
      <c r="B5" t="inlineStr">
        <is>
          <t>Isosource Standard 500 ml</t>
        </is>
      </c>
      <c r="C5" t="inlineStr">
        <is>
          <t>lactose</t>
        </is>
      </c>
      <c r="D5" s="9" t="inlineStr">
        <is>
          <t>PASS</t>
        </is>
      </c>
      <c r="E5" t="inlineStr">
        <is>
          <t>0.025 g/100ml</t>
        </is>
      </c>
      <c r="F5" t="inlineStr">
        <is>
          <t>&lt; 0.025 g/100ml</t>
        </is>
      </c>
      <c r="G5" t="inlineStr"/>
    </row>
    <row r="6">
      <c r="A6" t="inlineStr">
        <is>
          <t>1.1.1</t>
        </is>
      </c>
      <c r="B6" t="inlineStr">
        <is>
          <t>Isosource Standard 500 ml</t>
        </is>
      </c>
      <c r="C6" t="inlineStr">
        <is>
          <t>volume</t>
        </is>
      </c>
      <c r="D6" s="9" t="inlineStr">
        <is>
          <t>PASS</t>
        </is>
      </c>
      <c r="E6" t="inlineStr">
        <is>
          <t>500.0 ml</t>
        </is>
      </c>
      <c r="F6">
        <f> 500.0 ml</f>
        <v/>
      </c>
      <c r="G6" t="inlineStr"/>
    </row>
    <row r="7">
      <c r="A7" t="inlineStr">
        <is>
          <t>1.1.1</t>
        </is>
      </c>
      <c r="B7" t="inlineStr">
        <is>
          <t>Isosource Standard 500 ml</t>
        </is>
      </c>
      <c r="C7" t="inlineStr">
        <is>
          <t>contains_fiber</t>
        </is>
      </c>
      <c r="D7" s="9" t="inlineStr">
        <is>
          <t>PASS</t>
        </is>
      </c>
      <c r="E7" t="inlineStr">
        <is>
          <t>fiber=0.0 g/100ml</t>
        </is>
      </c>
      <c r="F7" t="inlineStr">
        <is>
          <t>no fiber</t>
        </is>
      </c>
      <c r="G7" t="inlineStr"/>
    </row>
    <row r="8">
      <c r="A8" t="inlineStr">
        <is>
          <t>1.1.1</t>
        </is>
      </c>
      <c r="B8" t="inlineStr">
        <is>
          <t>Isosource Standard 500 ml</t>
        </is>
      </c>
      <c r="C8" t="inlineStr">
        <is>
          <t>gluten_free</t>
        </is>
      </c>
      <c r="D8" s="9" t="inlineStr">
        <is>
          <t>PASS</t>
        </is>
      </c>
      <c r="E8" t="inlineStr">
        <is>
          <t>True</t>
        </is>
      </c>
      <c r="F8" t="inlineStr">
        <is>
          <t>True</t>
        </is>
      </c>
      <c r="G8" t="inlineStr"/>
    </row>
    <row r="9">
      <c r="A9" t="inlineStr">
        <is>
          <t>1.1.1</t>
        </is>
      </c>
      <c r="B9" t="inlineStr">
        <is>
          <t>Isosource Standard 500 ml</t>
        </is>
      </c>
      <c r="C9" t="inlineStr">
        <is>
          <t>contains_omega3</t>
        </is>
      </c>
      <c r="D9" s="9" t="inlineStr">
        <is>
          <t>PASS</t>
        </is>
      </c>
      <c r="E9" t="inlineStr">
        <is>
          <t>True</t>
        </is>
      </c>
      <c r="F9" t="inlineStr">
        <is>
          <t>True</t>
        </is>
      </c>
      <c r="G9" t="inlineStr"/>
    </row>
    <row r="10">
      <c r="A10" t="inlineStr">
        <is>
          <t>1.1.1</t>
        </is>
      </c>
      <c r="B10" t="inlineStr">
        <is>
          <t>Isosource Standard 500 ml</t>
        </is>
      </c>
      <c r="C10" t="inlineStr">
        <is>
          <t>nutritionally_complete</t>
        </is>
      </c>
      <c r="D10" s="10" t="inlineStr">
        <is>
          <t>UNKNOWN</t>
        </is>
      </c>
      <c r="E10" t="inlineStr">
        <is>
          <t>N/A</t>
        </is>
      </c>
      <c r="F10" t="inlineStr">
        <is>
          <t>True</t>
        </is>
      </c>
      <c r="G10" t="inlineStr">
        <is>
          <t>Cannot determine 'nutritionally_complete' for this product</t>
        </is>
      </c>
    </row>
    <row r="11">
      <c r="A11" t="inlineStr">
        <is>
          <t>1.1.1</t>
        </is>
      </c>
      <c r="B11" t="inlineStr">
        <is>
          <t>Isosource Standard 500 ml</t>
        </is>
      </c>
      <c r="C11" t="inlineStr">
        <is>
          <t>formulation</t>
        </is>
      </c>
      <c r="D11" s="9" t="inlineStr">
        <is>
          <t>PASS</t>
        </is>
      </c>
      <c r="E11" t="inlineStr">
        <is>
          <t>liquid</t>
        </is>
      </c>
      <c r="F11" t="inlineStr">
        <is>
          <t>liquid</t>
        </is>
      </c>
      <c r="G11" t="inlineStr"/>
    </row>
    <row r="12">
      <c r="A12" t="inlineStr">
        <is>
          <t>1.1.1</t>
        </is>
      </c>
      <c r="B12" t="inlineStr">
        <is>
          <t>Isosource Standard 500 ml</t>
        </is>
      </c>
      <c r="C12" t="inlineStr">
        <is>
          <t>route</t>
        </is>
      </c>
      <c r="D12" s="9" t="inlineStr">
        <is>
          <t>PASS</t>
        </is>
      </c>
      <c r="E12" t="inlineStr">
        <is>
          <t>enteral</t>
        </is>
      </c>
      <c r="F12" t="inlineStr">
        <is>
          <t>enteral</t>
        </is>
      </c>
      <c r="G12" t="inlineStr"/>
    </row>
    <row r="13">
      <c r="A13" t="inlineStr">
        <is>
          <t>1.1.1</t>
        </is>
      </c>
      <c r="B13" t="inlineStr">
        <is>
          <t>Isosource Junior 500 ml</t>
        </is>
      </c>
      <c r="C13" t="inlineStr">
        <is>
          <t>energy</t>
        </is>
      </c>
      <c r="D13" s="9" t="inlineStr">
        <is>
          <t>PASS</t>
        </is>
      </c>
      <c r="E13" t="inlineStr">
        <is>
          <t>100.0 kcal/100ml</t>
        </is>
      </c>
      <c r="F13">
        <f> 100.0 kcal/100ml</f>
        <v/>
      </c>
      <c r="G13" t="inlineStr"/>
    </row>
    <row r="14">
      <c r="A14" t="inlineStr">
        <is>
          <t>1.1.1</t>
        </is>
      </c>
      <c r="B14" t="inlineStr">
        <is>
          <t>Isosource Junior 500 ml</t>
        </is>
      </c>
      <c r="C14" t="inlineStr">
        <is>
          <t>osmolarity</t>
        </is>
      </c>
      <c r="D14" s="9" t="inlineStr">
        <is>
          <t>PASS</t>
        </is>
      </c>
      <c r="E14" t="inlineStr">
        <is>
          <t>162.0 mOsm/l</t>
        </is>
      </c>
      <c r="F14" t="inlineStr">
        <is>
          <t>&lt;= 270.0 mOsm/l</t>
        </is>
      </c>
      <c r="G14" t="inlineStr"/>
    </row>
    <row r="15">
      <c r="A15" t="inlineStr">
        <is>
          <t>1.1.1</t>
        </is>
      </c>
      <c r="B15" t="inlineStr">
        <is>
          <t>Isosource Junior 500 ml</t>
        </is>
      </c>
      <c r="C15" t="inlineStr">
        <is>
          <t>fiber</t>
        </is>
      </c>
      <c r="D15" s="9" t="inlineStr">
        <is>
          <t>PASS</t>
        </is>
      </c>
      <c r="E15" t="inlineStr">
        <is>
          <t>0.0 g/100ml</t>
        </is>
      </c>
      <c r="F15" t="inlineStr">
        <is>
          <t>&lt; 0.1 g/100ml</t>
        </is>
      </c>
      <c r="G15" t="inlineStr"/>
    </row>
    <row r="16">
      <c r="A16" t="inlineStr">
        <is>
          <t>1.1.1</t>
        </is>
      </c>
      <c r="B16" t="inlineStr">
        <is>
          <t>Isosource Junior 500 ml</t>
        </is>
      </c>
      <c r="C16" t="inlineStr">
        <is>
          <t>lactose</t>
        </is>
      </c>
      <c r="D16" s="9" t="inlineStr">
        <is>
          <t>PASS</t>
        </is>
      </c>
      <c r="E16" t="inlineStr">
        <is>
          <t>0.025 g/100ml</t>
        </is>
      </c>
      <c r="F16" t="inlineStr">
        <is>
          <t>&lt; 0.025 g/100ml</t>
        </is>
      </c>
      <c r="G16" t="inlineStr"/>
    </row>
    <row r="17">
      <c r="A17" t="inlineStr">
        <is>
          <t>1.1.1</t>
        </is>
      </c>
      <c r="B17" t="inlineStr">
        <is>
          <t>Isosource Junior 500 ml</t>
        </is>
      </c>
      <c r="C17" t="inlineStr">
        <is>
          <t>volume</t>
        </is>
      </c>
      <c r="D17" s="9" t="inlineStr">
        <is>
          <t>PASS</t>
        </is>
      </c>
      <c r="E17" t="inlineStr">
        <is>
          <t>500.0 ml</t>
        </is>
      </c>
      <c r="F17">
        <f> 500.0 ml</f>
        <v/>
      </c>
      <c r="G17" t="inlineStr"/>
    </row>
    <row r="18">
      <c r="A18" t="inlineStr">
        <is>
          <t>1.1.1</t>
        </is>
      </c>
      <c r="B18" t="inlineStr">
        <is>
          <t>Isosource Junior 500 ml</t>
        </is>
      </c>
      <c r="C18" t="inlineStr">
        <is>
          <t>contains_fiber</t>
        </is>
      </c>
      <c r="D18" s="9" t="inlineStr">
        <is>
          <t>PASS</t>
        </is>
      </c>
      <c r="E18" t="inlineStr">
        <is>
          <t>fiber=0.0 g/100ml</t>
        </is>
      </c>
      <c r="F18" t="inlineStr">
        <is>
          <t>no fiber</t>
        </is>
      </c>
      <c r="G18" t="inlineStr"/>
    </row>
    <row r="19">
      <c r="A19" t="inlineStr">
        <is>
          <t>1.1.1</t>
        </is>
      </c>
      <c r="B19" t="inlineStr">
        <is>
          <t>Isosource Junior 500 ml</t>
        </is>
      </c>
      <c r="C19" t="inlineStr">
        <is>
          <t>gluten_free</t>
        </is>
      </c>
      <c r="D19" s="9" t="inlineStr">
        <is>
          <t>PASS</t>
        </is>
      </c>
      <c r="E19" t="inlineStr">
        <is>
          <t>True</t>
        </is>
      </c>
      <c r="F19" t="inlineStr">
        <is>
          <t>True</t>
        </is>
      </c>
      <c r="G19" t="inlineStr"/>
    </row>
    <row r="20">
      <c r="A20" t="inlineStr">
        <is>
          <t>1.1.1</t>
        </is>
      </c>
      <c r="B20" t="inlineStr">
        <is>
          <t>Isosource Junior 500 ml</t>
        </is>
      </c>
      <c r="C20" t="inlineStr">
        <is>
          <t>contains_omega3</t>
        </is>
      </c>
      <c r="D20" s="9" t="inlineStr">
        <is>
          <t>PASS</t>
        </is>
      </c>
      <c r="E20" t="inlineStr">
        <is>
          <t>True</t>
        </is>
      </c>
      <c r="F20" t="inlineStr">
        <is>
          <t>True</t>
        </is>
      </c>
      <c r="G20" t="inlineStr"/>
    </row>
    <row r="21">
      <c r="A21" t="inlineStr">
        <is>
          <t>1.1.1</t>
        </is>
      </c>
      <c r="B21" t="inlineStr">
        <is>
          <t>Isosource Junior 500 ml</t>
        </is>
      </c>
      <c r="C21" t="inlineStr">
        <is>
          <t>nutritionally_complete</t>
        </is>
      </c>
      <c r="D21" s="10" t="inlineStr">
        <is>
          <t>UNKNOWN</t>
        </is>
      </c>
      <c r="E21" t="inlineStr">
        <is>
          <t>N/A</t>
        </is>
      </c>
      <c r="F21" t="inlineStr">
        <is>
          <t>True</t>
        </is>
      </c>
      <c r="G21" t="inlineStr">
        <is>
          <t>Cannot determine 'nutritionally_complete' for this product</t>
        </is>
      </c>
    </row>
    <row r="22">
      <c r="A22" t="inlineStr">
        <is>
          <t>1.1.1</t>
        </is>
      </c>
      <c r="B22" t="inlineStr">
        <is>
          <t>Isosource Junior 500 ml</t>
        </is>
      </c>
      <c r="C22" t="inlineStr">
        <is>
          <t>formulation</t>
        </is>
      </c>
      <c r="D22" s="9" t="inlineStr">
        <is>
          <t>PASS</t>
        </is>
      </c>
      <c r="E22" t="inlineStr">
        <is>
          <t>liquid</t>
        </is>
      </c>
      <c r="F22" t="inlineStr">
        <is>
          <t>liquid</t>
        </is>
      </c>
      <c r="G22" t="inlineStr"/>
    </row>
    <row r="23">
      <c r="A23" t="inlineStr">
        <is>
          <t>1.1.1</t>
        </is>
      </c>
      <c r="B23" t="inlineStr">
        <is>
          <t>Isosource Junior 500 ml</t>
        </is>
      </c>
      <c r="C23" t="inlineStr">
        <is>
          <t>route</t>
        </is>
      </c>
      <c r="D23" s="9" t="inlineStr">
        <is>
          <t>PASS</t>
        </is>
      </c>
      <c r="E23" t="inlineStr">
        <is>
          <t>enteral</t>
        </is>
      </c>
      <c r="F23" t="inlineStr">
        <is>
          <t>enteral</t>
        </is>
      </c>
      <c r="G23" t="inlineStr"/>
    </row>
    <row r="24">
      <c r="A24" t="inlineStr">
        <is>
          <t>1.1.1</t>
        </is>
      </c>
      <c r="B24" t="inlineStr">
        <is>
          <t>Peptamen 500 ml</t>
        </is>
      </c>
      <c r="C24" t="inlineStr">
        <is>
          <t>energy</t>
        </is>
      </c>
      <c r="D24" s="9" t="inlineStr">
        <is>
          <t>PASS</t>
        </is>
      </c>
      <c r="E24" t="inlineStr">
        <is>
          <t>100.0 kcal/100ml</t>
        </is>
      </c>
      <c r="F24">
        <f> 100.0 kcal/100ml</f>
        <v/>
      </c>
      <c r="G24" t="inlineStr"/>
    </row>
    <row r="25">
      <c r="A25" t="inlineStr">
        <is>
          <t>1.1.1</t>
        </is>
      </c>
      <c r="B25" t="inlineStr">
        <is>
          <t>Peptamen 500 ml</t>
        </is>
      </c>
      <c r="C25" t="inlineStr">
        <is>
          <t>osmolarity</t>
        </is>
      </c>
      <c r="D25" s="9" t="inlineStr">
        <is>
          <t>PASS</t>
        </is>
      </c>
      <c r="E25" t="inlineStr">
        <is>
          <t>270.0 mOsm/l</t>
        </is>
      </c>
      <c r="F25" t="inlineStr">
        <is>
          <t>&lt;= 270.0 mOsm/l</t>
        </is>
      </c>
      <c r="G25" t="inlineStr"/>
    </row>
    <row r="26">
      <c r="A26" t="inlineStr">
        <is>
          <t>1.1.1</t>
        </is>
      </c>
      <c r="B26" t="inlineStr">
        <is>
          <t>Peptamen 500 ml</t>
        </is>
      </c>
      <c r="C26" t="inlineStr">
        <is>
          <t>fiber</t>
        </is>
      </c>
      <c r="D26" s="9" t="inlineStr">
        <is>
          <t>PASS</t>
        </is>
      </c>
      <c r="E26" t="inlineStr">
        <is>
          <t>0.0 g/100ml</t>
        </is>
      </c>
      <c r="F26" t="inlineStr">
        <is>
          <t>&lt; 0.1 g/100ml</t>
        </is>
      </c>
      <c r="G26" t="inlineStr"/>
    </row>
    <row r="27">
      <c r="A27" t="inlineStr">
        <is>
          <t>1.1.1</t>
        </is>
      </c>
      <c r="B27" t="inlineStr">
        <is>
          <t>Peptamen 500 ml</t>
        </is>
      </c>
      <c r="C27" t="inlineStr">
        <is>
          <t>lactose</t>
        </is>
      </c>
      <c r="D27" s="9" t="inlineStr">
        <is>
          <t>PASS</t>
        </is>
      </c>
      <c r="E27" t="inlineStr">
        <is>
          <t>0.025 g/100ml</t>
        </is>
      </c>
      <c r="F27" t="inlineStr">
        <is>
          <t>&lt; 0.025 g/100ml</t>
        </is>
      </c>
      <c r="G27" t="inlineStr"/>
    </row>
    <row r="28">
      <c r="A28" t="inlineStr">
        <is>
          <t>1.1.1</t>
        </is>
      </c>
      <c r="B28" t="inlineStr">
        <is>
          <t>Peptamen 500 ml</t>
        </is>
      </c>
      <c r="C28" t="inlineStr">
        <is>
          <t>volume</t>
        </is>
      </c>
      <c r="D28" s="9" t="inlineStr">
        <is>
          <t>PASS</t>
        </is>
      </c>
      <c r="E28" t="inlineStr">
        <is>
          <t>500.0 ml</t>
        </is>
      </c>
      <c r="F28">
        <f> 500.0 ml</f>
        <v/>
      </c>
      <c r="G28" t="inlineStr"/>
    </row>
    <row r="29">
      <c r="A29" t="inlineStr">
        <is>
          <t>1.1.1</t>
        </is>
      </c>
      <c r="B29" t="inlineStr">
        <is>
          <t>Peptamen 500 ml</t>
        </is>
      </c>
      <c r="C29" t="inlineStr">
        <is>
          <t>contains_fiber</t>
        </is>
      </c>
      <c r="D29" s="9" t="inlineStr">
        <is>
          <t>PASS</t>
        </is>
      </c>
      <c r="E29" t="inlineStr">
        <is>
          <t>fiber=0.0 g/100ml</t>
        </is>
      </c>
      <c r="F29" t="inlineStr">
        <is>
          <t>no fiber</t>
        </is>
      </c>
      <c r="G29" t="inlineStr"/>
    </row>
    <row r="30">
      <c r="A30" t="inlineStr">
        <is>
          <t>1.1.1</t>
        </is>
      </c>
      <c r="B30" t="inlineStr">
        <is>
          <t>Peptamen 500 ml</t>
        </is>
      </c>
      <c r="C30" t="inlineStr">
        <is>
          <t>gluten_free</t>
        </is>
      </c>
      <c r="D30" s="9" t="inlineStr">
        <is>
          <t>PASS</t>
        </is>
      </c>
      <c r="E30" t="inlineStr">
        <is>
          <t>True</t>
        </is>
      </c>
      <c r="F30" t="inlineStr">
        <is>
          <t>True</t>
        </is>
      </c>
      <c r="G30" t="inlineStr"/>
    </row>
    <row r="31">
      <c r="A31" t="inlineStr">
        <is>
          <t>1.1.1</t>
        </is>
      </c>
      <c r="B31" t="inlineStr">
        <is>
          <t>Peptamen 500 ml</t>
        </is>
      </c>
      <c r="C31" t="inlineStr">
        <is>
          <t>contains_omega3</t>
        </is>
      </c>
      <c r="D31" s="9" t="inlineStr">
        <is>
          <t>PASS</t>
        </is>
      </c>
      <c r="E31" t="inlineStr">
        <is>
          <t>True</t>
        </is>
      </c>
      <c r="F31" t="inlineStr">
        <is>
          <t>True</t>
        </is>
      </c>
      <c r="G31" t="inlineStr"/>
    </row>
    <row r="32">
      <c r="A32" t="inlineStr">
        <is>
          <t>1.1.1</t>
        </is>
      </c>
      <c r="B32" t="inlineStr">
        <is>
          <t>Peptamen 500 ml</t>
        </is>
      </c>
      <c r="C32" t="inlineStr">
        <is>
          <t>nutritionally_complete</t>
        </is>
      </c>
      <c r="D32" s="10" t="inlineStr">
        <is>
          <t>UNKNOWN</t>
        </is>
      </c>
      <c r="E32" t="inlineStr">
        <is>
          <t>N/A</t>
        </is>
      </c>
      <c r="F32" t="inlineStr">
        <is>
          <t>True</t>
        </is>
      </c>
      <c r="G32" t="inlineStr">
        <is>
          <t>Cannot determine 'nutritionally_complete' for this product</t>
        </is>
      </c>
    </row>
    <row r="33">
      <c r="A33" t="inlineStr">
        <is>
          <t>1.1.1</t>
        </is>
      </c>
      <c r="B33" t="inlineStr">
        <is>
          <t>Peptamen 500 ml</t>
        </is>
      </c>
      <c r="C33" t="inlineStr">
        <is>
          <t>formulation</t>
        </is>
      </c>
      <c r="D33" s="9" t="inlineStr">
        <is>
          <t>PASS</t>
        </is>
      </c>
      <c r="E33" t="inlineStr">
        <is>
          <t>liquid</t>
        </is>
      </c>
      <c r="F33" t="inlineStr">
        <is>
          <t>liquid</t>
        </is>
      </c>
      <c r="G33" t="inlineStr"/>
    </row>
    <row r="34">
      <c r="A34" t="inlineStr">
        <is>
          <t>1.1.1</t>
        </is>
      </c>
      <c r="B34" t="inlineStr">
        <is>
          <t>Peptamen 500 ml</t>
        </is>
      </c>
      <c r="C34" t="inlineStr">
        <is>
          <t>route</t>
        </is>
      </c>
      <c r="D34" s="9" t="inlineStr">
        <is>
          <t>PASS</t>
        </is>
      </c>
      <c r="E34" t="inlineStr">
        <is>
          <t>enteral</t>
        </is>
      </c>
      <c r="F34" t="inlineStr">
        <is>
          <t>enteral</t>
        </is>
      </c>
      <c r="G34" t="inlineStr"/>
    </row>
    <row r="35">
      <c r="A35" t="inlineStr">
        <is>
          <t>1.1.2</t>
        </is>
      </c>
      <c r="B35" t="inlineStr">
        <is>
          <t>Isosource Standard 1000 ml</t>
        </is>
      </c>
      <c r="C35" t="inlineStr">
        <is>
          <t>energy</t>
        </is>
      </c>
      <c r="D35" s="9" t="inlineStr">
        <is>
          <t>PASS</t>
        </is>
      </c>
      <c r="E35" t="inlineStr">
        <is>
          <t>103.0 kcal/100ml</t>
        </is>
      </c>
      <c r="F35">
        <f> 100.0 kcal/100ml</f>
        <v/>
      </c>
      <c r="G35" t="inlineStr"/>
    </row>
    <row r="36">
      <c r="A36" t="inlineStr">
        <is>
          <t>1.1.2</t>
        </is>
      </c>
      <c r="B36" t="inlineStr">
        <is>
          <t>Isosource Standard 1000 ml</t>
        </is>
      </c>
      <c r="C36" t="inlineStr">
        <is>
          <t>osmolarity</t>
        </is>
      </c>
      <c r="D36" s="9" t="inlineStr">
        <is>
          <t>PASS</t>
        </is>
      </c>
      <c r="E36" t="inlineStr">
        <is>
          <t>234.0 mOsm/l</t>
        </is>
      </c>
      <c r="F36" t="inlineStr">
        <is>
          <t>&lt;= 270.0 mOsm/l</t>
        </is>
      </c>
      <c r="G36" t="inlineStr"/>
    </row>
    <row r="37">
      <c r="A37" t="inlineStr">
        <is>
          <t>1.1.2</t>
        </is>
      </c>
      <c r="B37" t="inlineStr">
        <is>
          <t>Isosource Standard 1000 ml</t>
        </is>
      </c>
      <c r="C37" t="inlineStr">
        <is>
          <t>fiber</t>
        </is>
      </c>
      <c r="D37" s="9" t="inlineStr">
        <is>
          <t>PASS</t>
        </is>
      </c>
      <c r="E37" t="inlineStr">
        <is>
          <t>0.0 g/100ml</t>
        </is>
      </c>
      <c r="F37" t="inlineStr">
        <is>
          <t>&lt; 0.1 g/100ml</t>
        </is>
      </c>
      <c r="G37" t="inlineStr"/>
    </row>
    <row r="38">
      <c r="A38" t="inlineStr">
        <is>
          <t>1.1.2</t>
        </is>
      </c>
      <c r="B38" t="inlineStr">
        <is>
          <t>Isosource Standard 1000 ml</t>
        </is>
      </c>
      <c r="C38" t="inlineStr">
        <is>
          <t>lactose</t>
        </is>
      </c>
      <c r="D38" s="9" t="inlineStr">
        <is>
          <t>PASS</t>
        </is>
      </c>
      <c r="E38" t="inlineStr">
        <is>
          <t>0.025 g/100ml</t>
        </is>
      </c>
      <c r="F38" t="inlineStr">
        <is>
          <t>&lt; 0.025 g/100ml</t>
        </is>
      </c>
      <c r="G38" t="inlineStr"/>
    </row>
    <row r="39">
      <c r="A39" t="inlineStr">
        <is>
          <t>1.1.2</t>
        </is>
      </c>
      <c r="B39" t="inlineStr">
        <is>
          <t>Isosource Standard 1000 ml</t>
        </is>
      </c>
      <c r="C39" t="inlineStr">
        <is>
          <t>volume</t>
        </is>
      </c>
      <c r="D39" s="9" t="inlineStr">
        <is>
          <t>PASS</t>
        </is>
      </c>
      <c r="E39" t="inlineStr">
        <is>
          <t>1000.0 ml</t>
        </is>
      </c>
      <c r="F39">
        <f> 1000.0 ml</f>
        <v/>
      </c>
      <c r="G39" t="inlineStr"/>
    </row>
    <row r="40">
      <c r="A40" t="inlineStr">
        <is>
          <t>1.1.2</t>
        </is>
      </c>
      <c r="B40" t="inlineStr">
        <is>
          <t>Isosource Standard 1000 ml</t>
        </is>
      </c>
      <c r="C40" t="inlineStr">
        <is>
          <t>contains_fiber</t>
        </is>
      </c>
      <c r="D40" s="9" t="inlineStr">
        <is>
          <t>PASS</t>
        </is>
      </c>
      <c r="E40" t="inlineStr">
        <is>
          <t>fiber=0.0 g/100ml</t>
        </is>
      </c>
      <c r="F40" t="inlineStr">
        <is>
          <t>no fiber</t>
        </is>
      </c>
      <c r="G40" t="inlineStr"/>
    </row>
    <row r="41">
      <c r="A41" t="inlineStr">
        <is>
          <t>1.1.2</t>
        </is>
      </c>
      <c r="B41" t="inlineStr">
        <is>
          <t>Isosource Standard 1000 ml</t>
        </is>
      </c>
      <c r="C41" t="inlineStr">
        <is>
          <t>gluten_free</t>
        </is>
      </c>
      <c r="D41" s="9" t="inlineStr">
        <is>
          <t>PASS</t>
        </is>
      </c>
      <c r="E41" t="inlineStr">
        <is>
          <t>True</t>
        </is>
      </c>
      <c r="F41" t="inlineStr">
        <is>
          <t>True</t>
        </is>
      </c>
      <c r="G41" t="inlineStr"/>
    </row>
    <row r="42">
      <c r="A42" t="inlineStr">
        <is>
          <t>1.1.2</t>
        </is>
      </c>
      <c r="B42" t="inlineStr">
        <is>
          <t>Isosource Standard 1000 ml</t>
        </is>
      </c>
      <c r="C42" t="inlineStr">
        <is>
          <t>contains_omega3</t>
        </is>
      </c>
      <c r="D42" s="9" t="inlineStr">
        <is>
          <t>PASS</t>
        </is>
      </c>
      <c r="E42" t="inlineStr">
        <is>
          <t>True</t>
        </is>
      </c>
      <c r="F42" t="inlineStr">
        <is>
          <t>True</t>
        </is>
      </c>
      <c r="G42" t="inlineStr"/>
    </row>
    <row r="43">
      <c r="A43" t="inlineStr">
        <is>
          <t>1.1.2</t>
        </is>
      </c>
      <c r="B43" t="inlineStr">
        <is>
          <t>Isosource Standard 1000 ml</t>
        </is>
      </c>
      <c r="C43" t="inlineStr">
        <is>
          <t>nutritionally_complete</t>
        </is>
      </c>
      <c r="D43" s="10" t="inlineStr">
        <is>
          <t>UNKNOWN</t>
        </is>
      </c>
      <c r="E43" t="inlineStr">
        <is>
          <t>N/A</t>
        </is>
      </c>
      <c r="F43" t="inlineStr">
        <is>
          <t>True</t>
        </is>
      </c>
      <c r="G43" t="inlineStr">
        <is>
          <t>Cannot determine 'nutritionally_complete' for this product</t>
        </is>
      </c>
    </row>
    <row r="44">
      <c r="A44" t="inlineStr">
        <is>
          <t>1.1.2</t>
        </is>
      </c>
      <c r="B44" t="inlineStr">
        <is>
          <t>Isosource Standard 1000 ml</t>
        </is>
      </c>
      <c r="C44" t="inlineStr">
        <is>
          <t>formulation</t>
        </is>
      </c>
      <c r="D44" s="9" t="inlineStr">
        <is>
          <t>PASS</t>
        </is>
      </c>
      <c r="E44" t="inlineStr">
        <is>
          <t>liquid</t>
        </is>
      </c>
      <c r="F44" t="inlineStr">
        <is>
          <t>liquid</t>
        </is>
      </c>
      <c r="G44" t="inlineStr"/>
    </row>
    <row r="45">
      <c r="A45" t="inlineStr">
        <is>
          <t>1.1.2</t>
        </is>
      </c>
      <c r="B45" t="inlineStr">
        <is>
          <t>Isosource Standard 1000 ml</t>
        </is>
      </c>
      <c r="C45" t="inlineStr">
        <is>
          <t>route</t>
        </is>
      </c>
      <c r="D45" s="9" t="inlineStr">
        <is>
          <t>PASS</t>
        </is>
      </c>
      <c r="E45" t="inlineStr">
        <is>
          <t>enteral</t>
        </is>
      </c>
      <c r="F45" t="inlineStr">
        <is>
          <t>enteral</t>
        </is>
      </c>
      <c r="G45" t="inlineStr"/>
    </row>
    <row r="46">
      <c r="A46" t="inlineStr">
        <is>
          <t>1.1.2</t>
        </is>
      </c>
      <c r="B46" t="inlineStr">
        <is>
          <t>Isosource Standard 500 ml</t>
        </is>
      </c>
      <c r="C46" t="inlineStr">
        <is>
          <t>energy</t>
        </is>
      </c>
      <c r="D46" s="9" t="inlineStr">
        <is>
          <t>PASS</t>
        </is>
      </c>
      <c r="E46" t="inlineStr">
        <is>
          <t>103.0 kcal/100ml</t>
        </is>
      </c>
      <c r="F46">
        <f> 100.0 kcal/100ml</f>
        <v/>
      </c>
      <c r="G46" t="inlineStr"/>
    </row>
    <row r="47">
      <c r="A47" t="inlineStr">
        <is>
          <t>1.1.2</t>
        </is>
      </c>
      <c r="B47" t="inlineStr">
        <is>
          <t>Isosource Standard 500 ml</t>
        </is>
      </c>
      <c r="C47" t="inlineStr">
        <is>
          <t>osmolarity</t>
        </is>
      </c>
      <c r="D47" s="9" t="inlineStr">
        <is>
          <t>PASS</t>
        </is>
      </c>
      <c r="E47" t="inlineStr">
        <is>
          <t>234.0 mOsm/l</t>
        </is>
      </c>
      <c r="F47" t="inlineStr">
        <is>
          <t>&lt;= 270.0 mOsm/l</t>
        </is>
      </c>
      <c r="G47" t="inlineStr"/>
    </row>
    <row r="48">
      <c r="A48" t="inlineStr">
        <is>
          <t>1.1.2</t>
        </is>
      </c>
      <c r="B48" t="inlineStr">
        <is>
          <t>Isosource Standard 500 ml</t>
        </is>
      </c>
      <c r="C48" t="inlineStr">
        <is>
          <t>fiber</t>
        </is>
      </c>
      <c r="D48" s="9" t="inlineStr">
        <is>
          <t>PASS</t>
        </is>
      </c>
      <c r="E48" t="inlineStr">
        <is>
          <t>0.0 g/100ml</t>
        </is>
      </c>
      <c r="F48" t="inlineStr">
        <is>
          <t>&lt; 0.1 g/100ml</t>
        </is>
      </c>
      <c r="G48" t="inlineStr"/>
    </row>
    <row r="49">
      <c r="A49" t="inlineStr">
        <is>
          <t>1.1.2</t>
        </is>
      </c>
      <c r="B49" t="inlineStr">
        <is>
          <t>Isosource Standard 500 ml</t>
        </is>
      </c>
      <c r="C49" t="inlineStr">
        <is>
          <t>lactose</t>
        </is>
      </c>
      <c r="D49" s="9" t="inlineStr">
        <is>
          <t>PASS</t>
        </is>
      </c>
      <c r="E49" t="inlineStr">
        <is>
          <t>0.025 g/100ml</t>
        </is>
      </c>
      <c r="F49" t="inlineStr">
        <is>
          <t>&lt; 0.025 g/100ml</t>
        </is>
      </c>
      <c r="G49" t="inlineStr"/>
    </row>
    <row r="50">
      <c r="A50" t="inlineStr">
        <is>
          <t>1.1.2</t>
        </is>
      </c>
      <c r="B50" t="inlineStr">
        <is>
          <t>Isosource Standard 500 ml</t>
        </is>
      </c>
      <c r="C50" t="inlineStr">
        <is>
          <t>volume</t>
        </is>
      </c>
      <c r="D50" s="11" t="inlineStr">
        <is>
          <t>FAIL</t>
        </is>
      </c>
      <c r="E50" t="inlineStr">
        <is>
          <t>500.0 ml</t>
        </is>
      </c>
      <c r="F50">
        <f> 1000.0 ml</f>
        <v/>
      </c>
      <c r="G50" t="inlineStr">
        <is>
          <t>500.0 ml != 1000.0 ml</t>
        </is>
      </c>
    </row>
    <row r="51">
      <c r="A51" t="inlineStr">
        <is>
          <t>1.1.2</t>
        </is>
      </c>
      <c r="B51" t="inlineStr">
        <is>
          <t>Isosource Standard 500 ml</t>
        </is>
      </c>
      <c r="C51" t="inlineStr">
        <is>
          <t>contains_fiber</t>
        </is>
      </c>
      <c r="D51" s="9" t="inlineStr">
        <is>
          <t>PASS</t>
        </is>
      </c>
      <c r="E51" t="inlineStr">
        <is>
          <t>fiber=0.0 g/100ml</t>
        </is>
      </c>
      <c r="F51" t="inlineStr">
        <is>
          <t>no fiber</t>
        </is>
      </c>
      <c r="G51" t="inlineStr"/>
    </row>
    <row r="52">
      <c r="A52" t="inlineStr">
        <is>
          <t>1.1.2</t>
        </is>
      </c>
      <c r="B52" t="inlineStr">
        <is>
          <t>Isosource Standard 500 ml</t>
        </is>
      </c>
      <c r="C52" t="inlineStr">
        <is>
          <t>gluten_free</t>
        </is>
      </c>
      <c r="D52" s="9" t="inlineStr">
        <is>
          <t>PASS</t>
        </is>
      </c>
      <c r="E52" t="inlineStr">
        <is>
          <t>True</t>
        </is>
      </c>
      <c r="F52" t="inlineStr">
        <is>
          <t>True</t>
        </is>
      </c>
      <c r="G52" t="inlineStr"/>
    </row>
    <row r="53">
      <c r="A53" t="inlineStr">
        <is>
          <t>1.1.2</t>
        </is>
      </c>
      <c r="B53" t="inlineStr">
        <is>
          <t>Isosource Standard 500 ml</t>
        </is>
      </c>
      <c r="C53" t="inlineStr">
        <is>
          <t>contains_omega3</t>
        </is>
      </c>
      <c r="D53" s="9" t="inlineStr">
        <is>
          <t>PASS</t>
        </is>
      </c>
      <c r="E53" t="inlineStr">
        <is>
          <t>True</t>
        </is>
      </c>
      <c r="F53" t="inlineStr">
        <is>
          <t>True</t>
        </is>
      </c>
      <c r="G53" t="inlineStr"/>
    </row>
    <row r="54">
      <c r="A54" t="inlineStr">
        <is>
          <t>1.1.2</t>
        </is>
      </c>
      <c r="B54" t="inlineStr">
        <is>
          <t>Isosource Standard 500 ml</t>
        </is>
      </c>
      <c r="C54" t="inlineStr">
        <is>
          <t>nutritionally_complete</t>
        </is>
      </c>
      <c r="D54" s="10" t="inlineStr">
        <is>
          <t>UNKNOWN</t>
        </is>
      </c>
      <c r="E54" t="inlineStr">
        <is>
          <t>N/A</t>
        </is>
      </c>
      <c r="F54" t="inlineStr">
        <is>
          <t>True</t>
        </is>
      </c>
      <c r="G54" t="inlineStr">
        <is>
          <t>Cannot determine 'nutritionally_complete' for this product</t>
        </is>
      </c>
    </row>
    <row r="55">
      <c r="A55" t="inlineStr">
        <is>
          <t>1.1.2</t>
        </is>
      </c>
      <c r="B55" t="inlineStr">
        <is>
          <t>Isosource Standard 500 ml</t>
        </is>
      </c>
      <c r="C55" t="inlineStr">
        <is>
          <t>formulation</t>
        </is>
      </c>
      <c r="D55" s="9" t="inlineStr">
        <is>
          <t>PASS</t>
        </is>
      </c>
      <c r="E55" t="inlineStr">
        <is>
          <t>liquid</t>
        </is>
      </c>
      <c r="F55" t="inlineStr">
        <is>
          <t>liquid</t>
        </is>
      </c>
      <c r="G55" t="inlineStr"/>
    </row>
    <row r="56">
      <c r="A56" t="inlineStr">
        <is>
          <t>1.1.2</t>
        </is>
      </c>
      <c r="B56" t="inlineStr">
        <is>
          <t>Isosource Standard 500 ml</t>
        </is>
      </c>
      <c r="C56" t="inlineStr">
        <is>
          <t>route</t>
        </is>
      </c>
      <c r="D56" s="9" t="inlineStr">
        <is>
          <t>PASS</t>
        </is>
      </c>
      <c r="E56" t="inlineStr">
        <is>
          <t>enteral</t>
        </is>
      </c>
      <c r="F56" t="inlineStr">
        <is>
          <t>enteral</t>
        </is>
      </c>
      <c r="G56" t="inlineStr"/>
    </row>
    <row r="57">
      <c r="A57" t="inlineStr">
        <is>
          <t>1.1.2</t>
        </is>
      </c>
      <c r="B57" t="inlineStr">
        <is>
          <t>Isosource Junior 500 ml</t>
        </is>
      </c>
      <c r="C57" t="inlineStr">
        <is>
          <t>energy</t>
        </is>
      </c>
      <c r="D57" s="9" t="inlineStr">
        <is>
          <t>PASS</t>
        </is>
      </c>
      <c r="E57" t="inlineStr">
        <is>
          <t>100.0 kcal/100ml</t>
        </is>
      </c>
      <c r="F57">
        <f> 100.0 kcal/100ml</f>
        <v/>
      </c>
      <c r="G57" t="inlineStr"/>
    </row>
    <row r="58">
      <c r="A58" t="inlineStr">
        <is>
          <t>1.1.2</t>
        </is>
      </c>
      <c r="B58" t="inlineStr">
        <is>
          <t>Isosource Junior 500 ml</t>
        </is>
      </c>
      <c r="C58" t="inlineStr">
        <is>
          <t>osmolarity</t>
        </is>
      </c>
      <c r="D58" s="9" t="inlineStr">
        <is>
          <t>PASS</t>
        </is>
      </c>
      <c r="E58" t="inlineStr">
        <is>
          <t>162.0 mOsm/l</t>
        </is>
      </c>
      <c r="F58" t="inlineStr">
        <is>
          <t>&lt;= 270.0 mOsm/l</t>
        </is>
      </c>
      <c r="G58" t="inlineStr"/>
    </row>
    <row r="59">
      <c r="A59" t="inlineStr">
        <is>
          <t>1.1.2</t>
        </is>
      </c>
      <c r="B59" t="inlineStr">
        <is>
          <t>Isosource Junior 500 ml</t>
        </is>
      </c>
      <c r="C59" t="inlineStr">
        <is>
          <t>fiber</t>
        </is>
      </c>
      <c r="D59" s="9" t="inlineStr">
        <is>
          <t>PASS</t>
        </is>
      </c>
      <c r="E59" t="inlineStr">
        <is>
          <t>0.0 g/100ml</t>
        </is>
      </c>
      <c r="F59" t="inlineStr">
        <is>
          <t>&lt; 0.1 g/100ml</t>
        </is>
      </c>
      <c r="G59" t="inlineStr"/>
    </row>
    <row r="60">
      <c r="A60" t="inlineStr">
        <is>
          <t>1.1.2</t>
        </is>
      </c>
      <c r="B60" t="inlineStr">
        <is>
          <t>Isosource Junior 500 ml</t>
        </is>
      </c>
      <c r="C60" t="inlineStr">
        <is>
          <t>lactose</t>
        </is>
      </c>
      <c r="D60" s="9" t="inlineStr">
        <is>
          <t>PASS</t>
        </is>
      </c>
      <c r="E60" t="inlineStr">
        <is>
          <t>0.025 g/100ml</t>
        </is>
      </c>
      <c r="F60" t="inlineStr">
        <is>
          <t>&lt; 0.025 g/100ml</t>
        </is>
      </c>
      <c r="G60" t="inlineStr"/>
    </row>
    <row r="61">
      <c r="A61" t="inlineStr">
        <is>
          <t>1.1.2</t>
        </is>
      </c>
      <c r="B61" t="inlineStr">
        <is>
          <t>Isosource Junior 500 ml</t>
        </is>
      </c>
      <c r="C61" t="inlineStr">
        <is>
          <t>volume</t>
        </is>
      </c>
      <c r="D61" s="11" t="inlineStr">
        <is>
          <t>FAIL</t>
        </is>
      </c>
      <c r="E61" t="inlineStr">
        <is>
          <t>500.0 ml</t>
        </is>
      </c>
      <c r="F61">
        <f> 1000.0 ml</f>
        <v/>
      </c>
      <c r="G61" t="inlineStr">
        <is>
          <t>500.0 ml != 1000.0 ml</t>
        </is>
      </c>
    </row>
    <row r="62">
      <c r="A62" t="inlineStr">
        <is>
          <t>1.1.2</t>
        </is>
      </c>
      <c r="B62" t="inlineStr">
        <is>
          <t>Isosource Junior 500 ml</t>
        </is>
      </c>
      <c r="C62" t="inlineStr">
        <is>
          <t>contains_fiber</t>
        </is>
      </c>
      <c r="D62" s="9" t="inlineStr">
        <is>
          <t>PASS</t>
        </is>
      </c>
      <c r="E62" t="inlineStr">
        <is>
          <t>fiber=0.0 g/100ml</t>
        </is>
      </c>
      <c r="F62" t="inlineStr">
        <is>
          <t>no fiber</t>
        </is>
      </c>
      <c r="G62" t="inlineStr"/>
    </row>
    <row r="63">
      <c r="A63" t="inlineStr">
        <is>
          <t>1.1.2</t>
        </is>
      </c>
      <c r="B63" t="inlineStr">
        <is>
          <t>Isosource Junior 500 ml</t>
        </is>
      </c>
      <c r="C63" t="inlineStr">
        <is>
          <t>gluten_free</t>
        </is>
      </c>
      <c r="D63" s="9" t="inlineStr">
        <is>
          <t>PASS</t>
        </is>
      </c>
      <c r="E63" t="inlineStr">
        <is>
          <t>True</t>
        </is>
      </c>
      <c r="F63" t="inlineStr">
        <is>
          <t>True</t>
        </is>
      </c>
      <c r="G63" t="inlineStr"/>
    </row>
    <row r="64">
      <c r="A64" t="inlineStr">
        <is>
          <t>1.1.2</t>
        </is>
      </c>
      <c r="B64" t="inlineStr">
        <is>
          <t>Isosource Junior 500 ml</t>
        </is>
      </c>
      <c r="C64" t="inlineStr">
        <is>
          <t>contains_omega3</t>
        </is>
      </c>
      <c r="D64" s="9" t="inlineStr">
        <is>
          <t>PASS</t>
        </is>
      </c>
      <c r="E64" t="inlineStr">
        <is>
          <t>True</t>
        </is>
      </c>
      <c r="F64" t="inlineStr">
        <is>
          <t>True</t>
        </is>
      </c>
      <c r="G64" t="inlineStr"/>
    </row>
    <row r="65">
      <c r="A65" t="inlineStr">
        <is>
          <t>1.1.2</t>
        </is>
      </c>
      <c r="B65" t="inlineStr">
        <is>
          <t>Isosource Junior 500 ml</t>
        </is>
      </c>
      <c r="C65" t="inlineStr">
        <is>
          <t>nutritionally_complete</t>
        </is>
      </c>
      <c r="D65" s="10" t="inlineStr">
        <is>
          <t>UNKNOWN</t>
        </is>
      </c>
      <c r="E65" t="inlineStr">
        <is>
          <t>N/A</t>
        </is>
      </c>
      <c r="F65" t="inlineStr">
        <is>
          <t>True</t>
        </is>
      </c>
      <c r="G65" t="inlineStr">
        <is>
          <t>Cannot determine 'nutritionally_complete' for this product</t>
        </is>
      </c>
    </row>
    <row r="66">
      <c r="A66" t="inlineStr">
        <is>
          <t>1.1.2</t>
        </is>
      </c>
      <c r="B66" t="inlineStr">
        <is>
          <t>Isosource Junior 500 ml</t>
        </is>
      </c>
      <c r="C66" t="inlineStr">
        <is>
          <t>formulation</t>
        </is>
      </c>
      <c r="D66" s="9" t="inlineStr">
        <is>
          <t>PASS</t>
        </is>
      </c>
      <c r="E66" t="inlineStr">
        <is>
          <t>liquid</t>
        </is>
      </c>
      <c r="F66" t="inlineStr">
        <is>
          <t>liquid</t>
        </is>
      </c>
      <c r="G66" t="inlineStr"/>
    </row>
    <row r="67">
      <c r="A67" t="inlineStr">
        <is>
          <t>1.1.2</t>
        </is>
      </c>
      <c r="B67" t="inlineStr">
        <is>
          <t>Isosource Junior 500 ml</t>
        </is>
      </c>
      <c r="C67" t="inlineStr">
        <is>
          <t>route</t>
        </is>
      </c>
      <c r="D67" s="9" t="inlineStr">
        <is>
          <t>PASS</t>
        </is>
      </c>
      <c r="E67" t="inlineStr">
        <is>
          <t>enteral</t>
        </is>
      </c>
      <c r="F67" t="inlineStr">
        <is>
          <t>enteral</t>
        </is>
      </c>
      <c r="G67" t="inlineStr"/>
    </row>
    <row r="68">
      <c r="A68" t="inlineStr">
        <is>
          <t>1.1.3</t>
        </is>
      </c>
      <c r="B68" t="inlineStr">
        <is>
          <t>Isosource Junior 500 ml</t>
        </is>
      </c>
      <c r="C68" t="inlineStr">
        <is>
          <t>energy</t>
        </is>
      </c>
      <c r="D68" s="9" t="inlineStr">
        <is>
          <t>PASS</t>
        </is>
      </c>
      <c r="E68" t="inlineStr">
        <is>
          <t>100.0 kcal/100ml</t>
        </is>
      </c>
      <c r="F68">
        <f> 100.0 kcal/100ml</f>
        <v/>
      </c>
      <c r="G68" t="inlineStr"/>
    </row>
    <row r="69">
      <c r="A69" t="inlineStr">
        <is>
          <t>1.1.3</t>
        </is>
      </c>
      <c r="B69" t="inlineStr">
        <is>
          <t>Isosource Junior 500 ml</t>
        </is>
      </c>
      <c r="C69" t="inlineStr">
        <is>
          <t>osmolarity</t>
        </is>
      </c>
      <c r="D69" s="9" t="inlineStr">
        <is>
          <t>PASS</t>
        </is>
      </c>
      <c r="E69" t="inlineStr">
        <is>
          <t>162.0 mOsm/l</t>
        </is>
      </c>
      <c r="F69" t="inlineStr">
        <is>
          <t>&lt;= 225.0 mOsm/l</t>
        </is>
      </c>
      <c r="G69" t="inlineStr"/>
    </row>
    <row r="70">
      <c r="A70" t="inlineStr">
        <is>
          <t>1.1.3</t>
        </is>
      </c>
      <c r="B70" t="inlineStr">
        <is>
          <t>Isosource Junior 500 ml</t>
        </is>
      </c>
      <c r="C70" t="inlineStr">
        <is>
          <t>volume</t>
        </is>
      </c>
      <c r="D70" s="9" t="inlineStr">
        <is>
          <t>PASS</t>
        </is>
      </c>
      <c r="E70" t="inlineStr">
        <is>
          <t>500.0 ml</t>
        </is>
      </c>
      <c r="F70">
        <f> 500.0 ml</f>
        <v/>
      </c>
      <c r="G70" t="inlineStr"/>
    </row>
    <row r="71">
      <c r="A71" t="inlineStr">
        <is>
          <t>1.1.3</t>
        </is>
      </c>
      <c r="B71" t="inlineStr">
        <is>
          <t>Isosource Junior 500 ml</t>
        </is>
      </c>
      <c r="C71" t="inlineStr">
        <is>
          <t>contains_fiber</t>
        </is>
      </c>
      <c r="D71" s="9" t="inlineStr">
        <is>
          <t>PASS</t>
        </is>
      </c>
      <c r="E71" t="inlineStr">
        <is>
          <t>fiber=0.0 g/100ml</t>
        </is>
      </c>
      <c r="F71" t="inlineStr">
        <is>
          <t>no fiber</t>
        </is>
      </c>
      <c r="G71" t="inlineStr"/>
    </row>
    <row r="72">
      <c r="A72" t="inlineStr">
        <is>
          <t>1.1.3</t>
        </is>
      </c>
      <c r="B72" t="inlineStr">
        <is>
          <t>Isosource Junior 500 ml</t>
        </is>
      </c>
      <c r="C72" t="inlineStr">
        <is>
          <t>gluten_free</t>
        </is>
      </c>
      <c r="D72" s="9" t="inlineStr">
        <is>
          <t>PASS</t>
        </is>
      </c>
      <c r="E72" t="inlineStr">
        <is>
          <t>True</t>
        </is>
      </c>
      <c r="F72" t="inlineStr">
        <is>
          <t>True</t>
        </is>
      </c>
      <c r="G72" t="inlineStr"/>
    </row>
    <row r="73">
      <c r="A73" t="inlineStr">
        <is>
          <t>1.1.3</t>
        </is>
      </c>
      <c r="B73" t="inlineStr">
        <is>
          <t>Isosource Junior 500 ml</t>
        </is>
      </c>
      <c r="C73" t="inlineStr">
        <is>
          <t>nutritionally_complete</t>
        </is>
      </c>
      <c r="D73" s="10" t="inlineStr">
        <is>
          <t>UNKNOWN</t>
        </is>
      </c>
      <c r="E73" t="inlineStr">
        <is>
          <t>N/A</t>
        </is>
      </c>
      <c r="F73" t="inlineStr">
        <is>
          <t>True</t>
        </is>
      </c>
      <c r="G73" t="inlineStr">
        <is>
          <t>Cannot determine 'nutritionally_complete' for this product</t>
        </is>
      </c>
    </row>
    <row r="74">
      <c r="A74" t="inlineStr">
        <is>
          <t>1.1.3</t>
        </is>
      </c>
      <c r="B74" t="inlineStr">
        <is>
          <t>Isosource Junior 500 ml</t>
        </is>
      </c>
      <c r="C74" t="inlineStr">
        <is>
          <t>formulation</t>
        </is>
      </c>
      <c r="D74" s="9" t="inlineStr">
        <is>
          <t>PASS</t>
        </is>
      </c>
      <c r="E74" t="inlineStr">
        <is>
          <t>liquid</t>
        </is>
      </c>
      <c r="F74" t="inlineStr">
        <is>
          <t>liquid</t>
        </is>
      </c>
      <c r="G74" t="inlineStr"/>
    </row>
    <row r="75">
      <c r="A75" t="inlineStr">
        <is>
          <t>1.1.3</t>
        </is>
      </c>
      <c r="B75" t="inlineStr">
        <is>
          <t>Isosource Junior 500 ml</t>
        </is>
      </c>
      <c r="C75" t="inlineStr">
        <is>
          <t>route</t>
        </is>
      </c>
      <c r="D75" s="9" t="inlineStr">
        <is>
          <t>PASS</t>
        </is>
      </c>
      <c r="E75" t="inlineStr">
        <is>
          <t>enteral</t>
        </is>
      </c>
      <c r="F75" t="inlineStr">
        <is>
          <t>enteral</t>
        </is>
      </c>
      <c r="G75" t="inlineStr"/>
    </row>
    <row r="76">
      <c r="A76" t="inlineStr">
        <is>
          <t>1.1.3</t>
        </is>
      </c>
      <c r="B76" t="inlineStr">
        <is>
          <t>Peptamen Junior 500 ml</t>
        </is>
      </c>
      <c r="C76" t="inlineStr">
        <is>
          <t>energy</t>
        </is>
      </c>
      <c r="D76" s="9" t="inlineStr">
        <is>
          <t>PASS</t>
        </is>
      </c>
      <c r="E76" t="inlineStr">
        <is>
          <t>100.0 kcal/100ml</t>
        </is>
      </c>
      <c r="F76">
        <f> 100.0 kcal/100ml</f>
        <v/>
      </c>
      <c r="G76" t="inlineStr"/>
    </row>
    <row r="77">
      <c r="A77" t="inlineStr">
        <is>
          <t>1.1.3</t>
        </is>
      </c>
      <c r="B77" t="inlineStr">
        <is>
          <t>Peptamen Junior 500 ml</t>
        </is>
      </c>
      <c r="C77" t="inlineStr">
        <is>
          <t>osmolarity</t>
        </is>
      </c>
      <c r="D77" s="9" t="inlineStr">
        <is>
          <t>PASS</t>
        </is>
      </c>
      <c r="E77" t="inlineStr">
        <is>
          <t>220.0 mOsm/l</t>
        </is>
      </c>
      <c r="F77" t="inlineStr">
        <is>
          <t>&lt;= 225.0 mOsm/l</t>
        </is>
      </c>
      <c r="G77" t="inlineStr"/>
    </row>
    <row r="78">
      <c r="A78" t="inlineStr">
        <is>
          <t>1.1.3</t>
        </is>
      </c>
      <c r="B78" t="inlineStr">
        <is>
          <t>Peptamen Junior 500 ml</t>
        </is>
      </c>
      <c r="C78" t="inlineStr">
        <is>
          <t>volume</t>
        </is>
      </c>
      <c r="D78" s="9" t="inlineStr">
        <is>
          <t>PASS</t>
        </is>
      </c>
      <c r="E78" t="inlineStr">
        <is>
          <t>500.0 ml</t>
        </is>
      </c>
      <c r="F78">
        <f> 500.0 ml</f>
        <v/>
      </c>
      <c r="G78" t="inlineStr"/>
    </row>
    <row r="79">
      <c r="A79" t="inlineStr">
        <is>
          <t>1.1.3</t>
        </is>
      </c>
      <c r="B79" t="inlineStr">
        <is>
          <t>Peptamen Junior 500 ml</t>
        </is>
      </c>
      <c r="C79" t="inlineStr">
        <is>
          <t>contains_fiber</t>
        </is>
      </c>
      <c r="D79" s="9" t="inlineStr">
        <is>
          <t>PASS</t>
        </is>
      </c>
      <c r="E79" t="inlineStr">
        <is>
          <t>fiber=0.0 g/100ml</t>
        </is>
      </c>
      <c r="F79" t="inlineStr">
        <is>
          <t>no fiber</t>
        </is>
      </c>
      <c r="G79" t="inlineStr"/>
    </row>
    <row r="80">
      <c r="A80" t="inlineStr">
        <is>
          <t>1.1.3</t>
        </is>
      </c>
      <c r="B80" t="inlineStr">
        <is>
          <t>Peptamen Junior 500 ml</t>
        </is>
      </c>
      <c r="C80" t="inlineStr">
        <is>
          <t>gluten_free</t>
        </is>
      </c>
      <c r="D80" s="9" t="inlineStr">
        <is>
          <t>PASS</t>
        </is>
      </c>
      <c r="E80" t="inlineStr">
        <is>
          <t>True</t>
        </is>
      </c>
      <c r="F80" t="inlineStr">
        <is>
          <t>True</t>
        </is>
      </c>
      <c r="G80" t="inlineStr"/>
    </row>
    <row r="81">
      <c r="A81" t="inlineStr">
        <is>
          <t>1.1.3</t>
        </is>
      </c>
      <c r="B81" t="inlineStr">
        <is>
          <t>Peptamen Junior 500 ml</t>
        </is>
      </c>
      <c r="C81" t="inlineStr">
        <is>
          <t>nutritionally_complete</t>
        </is>
      </c>
      <c r="D81" s="10" t="inlineStr">
        <is>
          <t>UNKNOWN</t>
        </is>
      </c>
      <c r="E81" t="inlineStr">
        <is>
          <t>N/A</t>
        </is>
      </c>
      <c r="F81" t="inlineStr">
        <is>
          <t>True</t>
        </is>
      </c>
      <c r="G81" t="inlineStr">
        <is>
          <t>Cannot determine 'nutritionally_complete' for this product</t>
        </is>
      </c>
    </row>
    <row r="82">
      <c r="A82" t="inlineStr">
        <is>
          <t>1.1.3</t>
        </is>
      </c>
      <c r="B82" t="inlineStr">
        <is>
          <t>Peptamen Junior 500 ml</t>
        </is>
      </c>
      <c r="C82" t="inlineStr">
        <is>
          <t>formulation</t>
        </is>
      </c>
      <c r="D82" s="9" t="inlineStr">
        <is>
          <t>PASS</t>
        </is>
      </c>
      <c r="E82" t="inlineStr">
        <is>
          <t>liquid</t>
        </is>
      </c>
      <c r="F82" t="inlineStr">
        <is>
          <t>liquid</t>
        </is>
      </c>
      <c r="G82" t="inlineStr"/>
    </row>
    <row r="83">
      <c r="A83" t="inlineStr">
        <is>
          <t>1.1.3</t>
        </is>
      </c>
      <c r="B83" t="inlineStr">
        <is>
          <t>Peptamen Junior 500 ml</t>
        </is>
      </c>
      <c r="C83" t="inlineStr">
        <is>
          <t>route</t>
        </is>
      </c>
      <c r="D83" s="9" t="inlineStr">
        <is>
          <t>PASS</t>
        </is>
      </c>
      <c r="E83" t="inlineStr">
        <is>
          <t>enteral</t>
        </is>
      </c>
      <c r="F83" t="inlineStr">
        <is>
          <t>enteral</t>
        </is>
      </c>
      <c r="G83" t="inlineStr"/>
    </row>
    <row r="84">
      <c r="A84" t="inlineStr">
        <is>
          <t>1.1.3</t>
        </is>
      </c>
      <c r="B84" t="inlineStr">
        <is>
          <t>Isosource Standard 500 ml</t>
        </is>
      </c>
      <c r="C84" t="inlineStr">
        <is>
          <t>energy</t>
        </is>
      </c>
      <c r="D84" s="9" t="inlineStr">
        <is>
          <t>PASS</t>
        </is>
      </c>
      <c r="E84" t="inlineStr">
        <is>
          <t>103.0 kcal/100ml</t>
        </is>
      </c>
      <c r="F84">
        <f> 100.0 kcal/100ml</f>
        <v/>
      </c>
      <c r="G84" t="inlineStr"/>
    </row>
    <row r="85">
      <c r="A85" t="inlineStr">
        <is>
          <t>1.1.3</t>
        </is>
      </c>
      <c r="B85" t="inlineStr">
        <is>
          <t>Isosource Standard 500 ml</t>
        </is>
      </c>
      <c r="C85" t="inlineStr">
        <is>
          <t>osmolarity</t>
        </is>
      </c>
      <c r="D85" s="11" t="inlineStr">
        <is>
          <t>FAIL</t>
        </is>
      </c>
      <c r="E85" t="inlineStr">
        <is>
          <t>234.0 mOsm/l</t>
        </is>
      </c>
      <c r="F85" t="inlineStr">
        <is>
          <t>&lt;= 225.0 mOsm/l</t>
        </is>
      </c>
      <c r="G85" t="inlineStr">
        <is>
          <t>234.0 does not satisfy &lt;= 225.0</t>
        </is>
      </c>
    </row>
    <row r="86">
      <c r="A86" t="inlineStr">
        <is>
          <t>1.1.3</t>
        </is>
      </c>
      <c r="B86" t="inlineStr">
        <is>
          <t>Isosource Standard 500 ml</t>
        </is>
      </c>
      <c r="C86" t="inlineStr">
        <is>
          <t>volume</t>
        </is>
      </c>
      <c r="D86" s="9" t="inlineStr">
        <is>
          <t>PASS</t>
        </is>
      </c>
      <c r="E86" t="inlineStr">
        <is>
          <t>500.0 ml</t>
        </is>
      </c>
      <c r="F86">
        <f> 500.0 ml</f>
        <v/>
      </c>
      <c r="G86" t="inlineStr"/>
    </row>
    <row r="87">
      <c r="A87" t="inlineStr">
        <is>
          <t>1.1.3</t>
        </is>
      </c>
      <c r="B87" t="inlineStr">
        <is>
          <t>Isosource Standard 500 ml</t>
        </is>
      </c>
      <c r="C87" t="inlineStr">
        <is>
          <t>contains_fiber</t>
        </is>
      </c>
      <c r="D87" s="9" t="inlineStr">
        <is>
          <t>PASS</t>
        </is>
      </c>
      <c r="E87" t="inlineStr">
        <is>
          <t>fiber=0.0 g/100ml</t>
        </is>
      </c>
      <c r="F87" t="inlineStr">
        <is>
          <t>no fiber</t>
        </is>
      </c>
      <c r="G87" t="inlineStr"/>
    </row>
    <row r="88">
      <c r="A88" t="inlineStr">
        <is>
          <t>1.1.3</t>
        </is>
      </c>
      <c r="B88" t="inlineStr">
        <is>
          <t>Isosource Standard 500 ml</t>
        </is>
      </c>
      <c r="C88" t="inlineStr">
        <is>
          <t>gluten_free</t>
        </is>
      </c>
      <c r="D88" s="9" t="inlineStr">
        <is>
          <t>PASS</t>
        </is>
      </c>
      <c r="E88" t="inlineStr">
        <is>
          <t>True</t>
        </is>
      </c>
      <c r="F88" t="inlineStr">
        <is>
          <t>True</t>
        </is>
      </c>
      <c r="G88" t="inlineStr"/>
    </row>
    <row r="89">
      <c r="A89" t="inlineStr">
        <is>
          <t>1.1.3</t>
        </is>
      </c>
      <c r="B89" t="inlineStr">
        <is>
          <t>Isosource Standard 500 ml</t>
        </is>
      </c>
      <c r="C89" t="inlineStr">
        <is>
          <t>nutritionally_complete</t>
        </is>
      </c>
      <c r="D89" s="10" t="inlineStr">
        <is>
          <t>UNKNOWN</t>
        </is>
      </c>
      <c r="E89" t="inlineStr">
        <is>
          <t>N/A</t>
        </is>
      </c>
      <c r="F89" t="inlineStr">
        <is>
          <t>True</t>
        </is>
      </c>
      <c r="G89" t="inlineStr">
        <is>
          <t>Cannot determine 'nutritionally_complete' for this product</t>
        </is>
      </c>
    </row>
    <row r="90">
      <c r="A90" t="inlineStr">
        <is>
          <t>1.1.3</t>
        </is>
      </c>
      <c r="B90" t="inlineStr">
        <is>
          <t>Isosource Standard 500 ml</t>
        </is>
      </c>
      <c r="C90" t="inlineStr">
        <is>
          <t>formulation</t>
        </is>
      </c>
      <c r="D90" s="9" t="inlineStr">
        <is>
          <t>PASS</t>
        </is>
      </c>
      <c r="E90" t="inlineStr">
        <is>
          <t>liquid</t>
        </is>
      </c>
      <c r="F90" t="inlineStr">
        <is>
          <t>liquid</t>
        </is>
      </c>
      <c r="G90" t="inlineStr"/>
    </row>
    <row r="91">
      <c r="A91" t="inlineStr">
        <is>
          <t>1.1.3</t>
        </is>
      </c>
      <c r="B91" t="inlineStr">
        <is>
          <t>Isosource Standard 500 ml</t>
        </is>
      </c>
      <c r="C91" t="inlineStr">
        <is>
          <t>route</t>
        </is>
      </c>
      <c r="D91" s="9" t="inlineStr">
        <is>
          <t>PASS</t>
        </is>
      </c>
      <c r="E91" t="inlineStr">
        <is>
          <t>enteral</t>
        </is>
      </c>
      <c r="F91" t="inlineStr">
        <is>
          <t>enteral</t>
        </is>
      </c>
      <c r="G91" t="inlineStr"/>
    </row>
    <row r="92">
      <c r="A92" t="inlineStr">
        <is>
          <t>1.1.4</t>
        </is>
      </c>
      <c r="B92" t="inlineStr">
        <is>
          <t>Isosource Standard 1000 ml</t>
        </is>
      </c>
      <c r="C92" t="inlineStr">
        <is>
          <t>energy</t>
        </is>
      </c>
      <c r="D92" s="9" t="inlineStr">
        <is>
          <t>PASS</t>
        </is>
      </c>
      <c r="E92" t="inlineStr">
        <is>
          <t>103.0 kcal/100ml</t>
        </is>
      </c>
      <c r="F92">
        <f> 100.0 kcal/100ml</f>
        <v/>
      </c>
      <c r="G92" t="inlineStr"/>
    </row>
    <row r="93">
      <c r="A93" t="inlineStr">
        <is>
          <t>1.1.4</t>
        </is>
      </c>
      <c r="B93" t="inlineStr">
        <is>
          <t>Isosource Standard 1000 ml</t>
        </is>
      </c>
      <c r="C93" t="inlineStr">
        <is>
          <t>osmolarity</t>
        </is>
      </c>
      <c r="D93" s="11" t="inlineStr">
        <is>
          <t>FAIL</t>
        </is>
      </c>
      <c r="E93" t="inlineStr">
        <is>
          <t>234.0 mOsm/l</t>
        </is>
      </c>
      <c r="F93" t="inlineStr">
        <is>
          <t>&lt;= 225.0 mOsm/l</t>
        </is>
      </c>
      <c r="G93" t="inlineStr">
        <is>
          <t>234.0 does not satisfy &lt;= 225.0</t>
        </is>
      </c>
    </row>
    <row r="94">
      <c r="A94" t="inlineStr">
        <is>
          <t>1.1.4</t>
        </is>
      </c>
      <c r="B94" t="inlineStr">
        <is>
          <t>Isosource Standard 1000 ml</t>
        </is>
      </c>
      <c r="C94" t="inlineStr">
        <is>
          <t>volume</t>
        </is>
      </c>
      <c r="D94" s="9" t="inlineStr">
        <is>
          <t>PASS</t>
        </is>
      </c>
      <c r="E94" t="inlineStr">
        <is>
          <t>1000.0 ml</t>
        </is>
      </c>
      <c r="F94">
        <f> 1000.0 ml</f>
        <v/>
      </c>
      <c r="G94" t="inlineStr"/>
    </row>
    <row r="95">
      <c r="A95" t="inlineStr">
        <is>
          <t>1.1.4</t>
        </is>
      </c>
      <c r="B95" t="inlineStr">
        <is>
          <t>Isosource Standard 1000 ml</t>
        </is>
      </c>
      <c r="C95" t="inlineStr">
        <is>
          <t>contains_fiber</t>
        </is>
      </c>
      <c r="D95" s="9" t="inlineStr">
        <is>
          <t>PASS</t>
        </is>
      </c>
      <c r="E95" t="inlineStr">
        <is>
          <t>fiber=0.0 g/100ml</t>
        </is>
      </c>
      <c r="F95" t="inlineStr">
        <is>
          <t>no fiber</t>
        </is>
      </c>
      <c r="G95" t="inlineStr"/>
    </row>
    <row r="96">
      <c r="A96" t="inlineStr">
        <is>
          <t>1.1.4</t>
        </is>
      </c>
      <c r="B96" t="inlineStr">
        <is>
          <t>Isosource Standard 1000 ml</t>
        </is>
      </c>
      <c r="C96" t="inlineStr">
        <is>
          <t>gluten_free</t>
        </is>
      </c>
      <c r="D96" s="9" t="inlineStr">
        <is>
          <t>PASS</t>
        </is>
      </c>
      <c r="E96" t="inlineStr">
        <is>
          <t>True</t>
        </is>
      </c>
      <c r="F96" t="inlineStr">
        <is>
          <t>True</t>
        </is>
      </c>
      <c r="G96" t="inlineStr"/>
    </row>
    <row r="97">
      <c r="A97" t="inlineStr">
        <is>
          <t>1.1.4</t>
        </is>
      </c>
      <c r="B97" t="inlineStr">
        <is>
          <t>Isosource Standard 1000 ml</t>
        </is>
      </c>
      <c r="C97" t="inlineStr">
        <is>
          <t>nutritionally_complete</t>
        </is>
      </c>
      <c r="D97" s="10" t="inlineStr">
        <is>
          <t>UNKNOWN</t>
        </is>
      </c>
      <c r="E97" t="inlineStr">
        <is>
          <t>N/A</t>
        </is>
      </c>
      <c r="F97" t="inlineStr">
        <is>
          <t>True</t>
        </is>
      </c>
      <c r="G97" t="inlineStr">
        <is>
          <t>Cannot determine 'nutritionally_complete' for this product</t>
        </is>
      </c>
    </row>
    <row r="98">
      <c r="A98" t="inlineStr">
        <is>
          <t>1.1.4</t>
        </is>
      </c>
      <c r="B98" t="inlineStr">
        <is>
          <t>Isosource Standard 1000 ml</t>
        </is>
      </c>
      <c r="C98" t="inlineStr">
        <is>
          <t>formulation</t>
        </is>
      </c>
      <c r="D98" s="9" t="inlineStr">
        <is>
          <t>PASS</t>
        </is>
      </c>
      <c r="E98" t="inlineStr">
        <is>
          <t>liquid</t>
        </is>
      </c>
      <c r="F98" t="inlineStr">
        <is>
          <t>liquid</t>
        </is>
      </c>
      <c r="G98" t="inlineStr"/>
    </row>
    <row r="99">
      <c r="A99" t="inlineStr">
        <is>
          <t>1.1.4</t>
        </is>
      </c>
      <c r="B99" t="inlineStr">
        <is>
          <t>Isosource Standard 1000 ml</t>
        </is>
      </c>
      <c r="C99" t="inlineStr">
        <is>
          <t>route</t>
        </is>
      </c>
      <c r="D99" s="9" t="inlineStr">
        <is>
          <t>PASS</t>
        </is>
      </c>
      <c r="E99" t="inlineStr">
        <is>
          <t>enteral</t>
        </is>
      </c>
      <c r="F99" t="inlineStr">
        <is>
          <t>enteral</t>
        </is>
      </c>
      <c r="G99" t="inlineStr"/>
    </row>
    <row r="100">
      <c r="A100" t="inlineStr">
        <is>
          <t>1.1.4</t>
        </is>
      </c>
      <c r="B100" t="inlineStr">
        <is>
          <t>Isosource Junior 500 ml</t>
        </is>
      </c>
      <c r="C100" t="inlineStr">
        <is>
          <t>energy</t>
        </is>
      </c>
      <c r="D100" s="9" t="inlineStr">
        <is>
          <t>PASS</t>
        </is>
      </c>
      <c r="E100" t="inlineStr">
        <is>
          <t>100.0 kcal/100ml</t>
        </is>
      </c>
      <c r="F100">
        <f> 100.0 kcal/100ml</f>
        <v/>
      </c>
      <c r="G100" t="inlineStr"/>
    </row>
    <row r="101">
      <c r="A101" t="inlineStr">
        <is>
          <t>1.1.4</t>
        </is>
      </c>
      <c r="B101" t="inlineStr">
        <is>
          <t>Isosource Junior 500 ml</t>
        </is>
      </c>
      <c r="C101" t="inlineStr">
        <is>
          <t>osmolarity</t>
        </is>
      </c>
      <c r="D101" s="9" t="inlineStr">
        <is>
          <t>PASS</t>
        </is>
      </c>
      <c r="E101" t="inlineStr">
        <is>
          <t>162.0 mOsm/l</t>
        </is>
      </c>
      <c r="F101" t="inlineStr">
        <is>
          <t>&lt;= 225.0 mOsm/l</t>
        </is>
      </c>
      <c r="G101" t="inlineStr"/>
    </row>
    <row r="102">
      <c r="A102" t="inlineStr">
        <is>
          <t>1.1.4</t>
        </is>
      </c>
      <c r="B102" t="inlineStr">
        <is>
          <t>Isosource Junior 500 ml</t>
        </is>
      </c>
      <c r="C102" t="inlineStr">
        <is>
          <t>volume</t>
        </is>
      </c>
      <c r="D102" s="11" t="inlineStr">
        <is>
          <t>FAIL</t>
        </is>
      </c>
      <c r="E102" t="inlineStr">
        <is>
          <t>500.0 ml</t>
        </is>
      </c>
      <c r="F102">
        <f> 1000.0 ml</f>
        <v/>
      </c>
      <c r="G102" t="inlineStr">
        <is>
          <t>500.0 ml != 1000.0 ml</t>
        </is>
      </c>
    </row>
    <row r="103">
      <c r="A103" t="inlineStr">
        <is>
          <t>1.1.4</t>
        </is>
      </c>
      <c r="B103" t="inlineStr">
        <is>
          <t>Isosource Junior 500 ml</t>
        </is>
      </c>
      <c r="C103" t="inlineStr">
        <is>
          <t>contains_fiber</t>
        </is>
      </c>
      <c r="D103" s="9" t="inlineStr">
        <is>
          <t>PASS</t>
        </is>
      </c>
      <c r="E103" t="inlineStr">
        <is>
          <t>fiber=0.0 g/100ml</t>
        </is>
      </c>
      <c r="F103" t="inlineStr">
        <is>
          <t>no fiber</t>
        </is>
      </c>
      <c r="G103" t="inlineStr"/>
    </row>
    <row r="104">
      <c r="A104" t="inlineStr">
        <is>
          <t>1.1.4</t>
        </is>
      </c>
      <c r="B104" t="inlineStr">
        <is>
          <t>Isosource Junior 500 ml</t>
        </is>
      </c>
      <c r="C104" t="inlineStr">
        <is>
          <t>gluten_free</t>
        </is>
      </c>
      <c r="D104" s="9" t="inlineStr">
        <is>
          <t>PASS</t>
        </is>
      </c>
      <c r="E104" t="inlineStr">
        <is>
          <t>True</t>
        </is>
      </c>
      <c r="F104" t="inlineStr">
        <is>
          <t>True</t>
        </is>
      </c>
      <c r="G104" t="inlineStr"/>
    </row>
    <row r="105">
      <c r="A105" t="inlineStr">
        <is>
          <t>1.1.4</t>
        </is>
      </c>
      <c r="B105" t="inlineStr">
        <is>
          <t>Isosource Junior 500 ml</t>
        </is>
      </c>
      <c r="C105" t="inlineStr">
        <is>
          <t>nutritionally_complete</t>
        </is>
      </c>
      <c r="D105" s="10" t="inlineStr">
        <is>
          <t>UNKNOWN</t>
        </is>
      </c>
      <c r="E105" t="inlineStr">
        <is>
          <t>N/A</t>
        </is>
      </c>
      <c r="F105" t="inlineStr">
        <is>
          <t>True</t>
        </is>
      </c>
      <c r="G105" t="inlineStr">
        <is>
          <t>Cannot determine 'nutritionally_complete' for this product</t>
        </is>
      </c>
    </row>
    <row r="106">
      <c r="A106" t="inlineStr">
        <is>
          <t>1.1.4</t>
        </is>
      </c>
      <c r="B106" t="inlineStr">
        <is>
          <t>Isosource Junior 500 ml</t>
        </is>
      </c>
      <c r="C106" t="inlineStr">
        <is>
          <t>formulation</t>
        </is>
      </c>
      <c r="D106" s="9" t="inlineStr">
        <is>
          <t>PASS</t>
        </is>
      </c>
      <c r="E106" t="inlineStr">
        <is>
          <t>liquid</t>
        </is>
      </c>
      <c r="F106" t="inlineStr">
        <is>
          <t>liquid</t>
        </is>
      </c>
      <c r="G106" t="inlineStr"/>
    </row>
    <row r="107">
      <c r="A107" t="inlineStr">
        <is>
          <t>1.1.4</t>
        </is>
      </c>
      <c r="B107" t="inlineStr">
        <is>
          <t>Isosource Junior 500 ml</t>
        </is>
      </c>
      <c r="C107" t="inlineStr">
        <is>
          <t>route</t>
        </is>
      </c>
      <c r="D107" s="9" t="inlineStr">
        <is>
          <t>PASS</t>
        </is>
      </c>
      <c r="E107" t="inlineStr">
        <is>
          <t>enteral</t>
        </is>
      </c>
      <c r="F107" t="inlineStr">
        <is>
          <t>enteral</t>
        </is>
      </c>
      <c r="G107" t="inlineStr"/>
    </row>
    <row r="108">
      <c r="A108" t="inlineStr">
        <is>
          <t>1.1.4</t>
        </is>
      </c>
      <c r="B108" t="inlineStr">
        <is>
          <t>Peptamen Junior 500 ml</t>
        </is>
      </c>
      <c r="C108" t="inlineStr">
        <is>
          <t>energy</t>
        </is>
      </c>
      <c r="D108" s="9" t="inlineStr">
        <is>
          <t>PASS</t>
        </is>
      </c>
      <c r="E108" t="inlineStr">
        <is>
          <t>100.0 kcal/100ml</t>
        </is>
      </c>
      <c r="F108">
        <f> 100.0 kcal/100ml</f>
        <v/>
      </c>
      <c r="G108" t="inlineStr"/>
    </row>
    <row r="109">
      <c r="A109" t="inlineStr">
        <is>
          <t>1.1.4</t>
        </is>
      </c>
      <c r="B109" t="inlineStr">
        <is>
          <t>Peptamen Junior 500 ml</t>
        </is>
      </c>
      <c r="C109" t="inlineStr">
        <is>
          <t>osmolarity</t>
        </is>
      </c>
      <c r="D109" s="9" t="inlineStr">
        <is>
          <t>PASS</t>
        </is>
      </c>
      <c r="E109" t="inlineStr">
        <is>
          <t>220.0 mOsm/l</t>
        </is>
      </c>
      <c r="F109" t="inlineStr">
        <is>
          <t>&lt;= 225.0 mOsm/l</t>
        </is>
      </c>
      <c r="G109" t="inlineStr"/>
    </row>
    <row r="110">
      <c r="A110" t="inlineStr">
        <is>
          <t>1.1.4</t>
        </is>
      </c>
      <c r="B110" t="inlineStr">
        <is>
          <t>Peptamen Junior 500 ml</t>
        </is>
      </c>
      <c r="C110" t="inlineStr">
        <is>
          <t>volume</t>
        </is>
      </c>
      <c r="D110" s="11" t="inlineStr">
        <is>
          <t>FAIL</t>
        </is>
      </c>
      <c r="E110" t="inlineStr">
        <is>
          <t>500.0 ml</t>
        </is>
      </c>
      <c r="F110">
        <f> 1000.0 ml</f>
        <v/>
      </c>
      <c r="G110" t="inlineStr">
        <is>
          <t>500.0 ml != 1000.0 ml</t>
        </is>
      </c>
    </row>
    <row r="111">
      <c r="A111" t="inlineStr">
        <is>
          <t>1.1.4</t>
        </is>
      </c>
      <c r="B111" t="inlineStr">
        <is>
          <t>Peptamen Junior 500 ml</t>
        </is>
      </c>
      <c r="C111" t="inlineStr">
        <is>
          <t>contains_fiber</t>
        </is>
      </c>
      <c r="D111" s="9" t="inlineStr">
        <is>
          <t>PASS</t>
        </is>
      </c>
      <c r="E111" t="inlineStr">
        <is>
          <t>fiber=0.0 g/100ml</t>
        </is>
      </c>
      <c r="F111" t="inlineStr">
        <is>
          <t>no fiber</t>
        </is>
      </c>
      <c r="G111" t="inlineStr"/>
    </row>
    <row r="112">
      <c r="A112" t="inlineStr">
        <is>
          <t>1.1.4</t>
        </is>
      </c>
      <c r="B112" t="inlineStr">
        <is>
          <t>Peptamen Junior 500 ml</t>
        </is>
      </c>
      <c r="C112" t="inlineStr">
        <is>
          <t>gluten_free</t>
        </is>
      </c>
      <c r="D112" s="9" t="inlineStr">
        <is>
          <t>PASS</t>
        </is>
      </c>
      <c r="E112" t="inlineStr">
        <is>
          <t>True</t>
        </is>
      </c>
      <c r="F112" t="inlineStr">
        <is>
          <t>True</t>
        </is>
      </c>
      <c r="G112" t="inlineStr"/>
    </row>
    <row r="113">
      <c r="A113" t="inlineStr">
        <is>
          <t>1.1.4</t>
        </is>
      </c>
      <c r="B113" t="inlineStr">
        <is>
          <t>Peptamen Junior 500 ml</t>
        </is>
      </c>
      <c r="C113" t="inlineStr">
        <is>
          <t>nutritionally_complete</t>
        </is>
      </c>
      <c r="D113" s="10" t="inlineStr">
        <is>
          <t>UNKNOWN</t>
        </is>
      </c>
      <c r="E113" t="inlineStr">
        <is>
          <t>N/A</t>
        </is>
      </c>
      <c r="F113" t="inlineStr">
        <is>
          <t>True</t>
        </is>
      </c>
      <c r="G113" t="inlineStr">
        <is>
          <t>Cannot determine 'nutritionally_complete' for this product</t>
        </is>
      </c>
    </row>
    <row r="114">
      <c r="A114" t="inlineStr">
        <is>
          <t>1.1.4</t>
        </is>
      </c>
      <c r="B114" t="inlineStr">
        <is>
          <t>Peptamen Junior 500 ml</t>
        </is>
      </c>
      <c r="C114" t="inlineStr">
        <is>
          <t>formulation</t>
        </is>
      </c>
      <c r="D114" s="9" t="inlineStr">
        <is>
          <t>PASS</t>
        </is>
      </c>
      <c r="E114" t="inlineStr">
        <is>
          <t>liquid</t>
        </is>
      </c>
      <c r="F114" t="inlineStr">
        <is>
          <t>liquid</t>
        </is>
      </c>
      <c r="G114" t="inlineStr"/>
    </row>
    <row r="115">
      <c r="A115" t="inlineStr">
        <is>
          <t>1.1.4</t>
        </is>
      </c>
      <c r="B115" t="inlineStr">
        <is>
          <t>Peptamen Junior 500 ml</t>
        </is>
      </c>
      <c r="C115" t="inlineStr">
        <is>
          <t>route</t>
        </is>
      </c>
      <c r="D115" s="9" t="inlineStr">
        <is>
          <t>PASS</t>
        </is>
      </c>
      <c r="E115" t="inlineStr">
        <is>
          <t>enteral</t>
        </is>
      </c>
      <c r="F115" t="inlineStr">
        <is>
          <t>enteral</t>
        </is>
      </c>
      <c r="G115" t="inlineStr"/>
    </row>
    <row r="116">
      <c r="A116" t="inlineStr">
        <is>
          <t>1.1.5</t>
        </is>
      </c>
      <c r="B116" t="inlineStr">
        <is>
          <t>Isosource Standard Fibre 500 ml</t>
        </is>
      </c>
      <c r="C116" t="inlineStr">
        <is>
          <t>energy</t>
        </is>
      </c>
      <c r="D116" s="9" t="inlineStr">
        <is>
          <t>PASS</t>
        </is>
      </c>
      <c r="E116" t="inlineStr">
        <is>
          <t>103.0 kcal/100ml</t>
        </is>
      </c>
      <c r="F116" t="inlineStr">
        <is>
          <t>100.0-105.0 kcal/100ml</t>
        </is>
      </c>
      <c r="G116" t="inlineStr"/>
    </row>
    <row r="117">
      <c r="A117" t="inlineStr">
        <is>
          <t>1.1.5</t>
        </is>
      </c>
      <c r="B117" t="inlineStr">
        <is>
          <t>Isosource Standard Fibre 500 ml</t>
        </is>
      </c>
      <c r="C117" t="inlineStr">
        <is>
          <t>osmolarity</t>
        </is>
      </c>
      <c r="D117" s="9" t="inlineStr">
        <is>
          <t>PASS</t>
        </is>
      </c>
      <c r="E117" t="inlineStr">
        <is>
          <t>249.0 mOsm/l</t>
        </is>
      </c>
      <c r="F117" t="inlineStr">
        <is>
          <t>&lt;= 255.0 mOsm/l</t>
        </is>
      </c>
      <c r="G117" t="inlineStr"/>
    </row>
    <row r="118">
      <c r="A118" t="inlineStr">
        <is>
          <t>1.1.5</t>
        </is>
      </c>
      <c r="B118" t="inlineStr">
        <is>
          <t>Isosource Standard Fibre 500 ml</t>
        </is>
      </c>
      <c r="C118" t="inlineStr">
        <is>
          <t>fiber</t>
        </is>
      </c>
      <c r="D118" s="9" t="inlineStr">
        <is>
          <t>PASS</t>
        </is>
      </c>
      <c r="E118" t="inlineStr">
        <is>
          <t>1.5 g/100ml</t>
        </is>
      </c>
      <c r="F118" t="inlineStr">
        <is>
          <t>&gt;= 1.5 g/100ml</t>
        </is>
      </c>
      <c r="G118" t="inlineStr"/>
    </row>
    <row r="119">
      <c r="A119" t="inlineStr">
        <is>
          <t>1.1.5</t>
        </is>
      </c>
      <c r="B119" t="inlineStr">
        <is>
          <t>Isosource Standard Fibre 500 ml</t>
        </is>
      </c>
      <c r="C119" t="inlineStr">
        <is>
          <t>volume</t>
        </is>
      </c>
      <c r="D119" s="9" t="inlineStr">
        <is>
          <t>PASS</t>
        </is>
      </c>
      <c r="E119" t="inlineStr">
        <is>
          <t>500.0 ml</t>
        </is>
      </c>
      <c r="F119">
        <f> 500.0 ml</f>
        <v/>
      </c>
      <c r="G119" t="inlineStr"/>
    </row>
    <row r="120">
      <c r="A120" t="inlineStr">
        <is>
          <t>1.1.5</t>
        </is>
      </c>
      <c r="B120" t="inlineStr">
        <is>
          <t>Isosource Standard Fibre 500 ml</t>
        </is>
      </c>
      <c r="C120" t="inlineStr">
        <is>
          <t>contains_fiber</t>
        </is>
      </c>
      <c r="D120" s="9" t="inlineStr">
        <is>
          <t>PASS</t>
        </is>
      </c>
      <c r="E120" t="inlineStr">
        <is>
          <t>fiber=1.5 g/100ml</t>
        </is>
      </c>
      <c r="F120" t="inlineStr">
        <is>
          <t>contains fiber</t>
        </is>
      </c>
      <c r="G120" t="inlineStr"/>
    </row>
    <row r="121">
      <c r="A121" t="inlineStr">
        <is>
          <t>1.1.5</t>
        </is>
      </c>
      <c r="B121" t="inlineStr">
        <is>
          <t>Isosource Standard Fibre 500 ml</t>
        </is>
      </c>
      <c r="C121" t="inlineStr">
        <is>
          <t>gluten_free</t>
        </is>
      </c>
      <c r="D121" s="9" t="inlineStr">
        <is>
          <t>PASS</t>
        </is>
      </c>
      <c r="E121" t="inlineStr">
        <is>
          <t>True</t>
        </is>
      </c>
      <c r="F121" t="inlineStr">
        <is>
          <t>True</t>
        </is>
      </c>
      <c r="G121" t="inlineStr"/>
    </row>
    <row r="122">
      <c r="A122" t="inlineStr">
        <is>
          <t>1.1.5</t>
        </is>
      </c>
      <c r="B122" t="inlineStr">
        <is>
          <t>Isosource Standard Fibre 500 ml</t>
        </is>
      </c>
      <c r="C122" t="inlineStr">
        <is>
          <t>nutritionally_complete</t>
        </is>
      </c>
      <c r="D122" s="10" t="inlineStr">
        <is>
          <t>UNKNOWN</t>
        </is>
      </c>
      <c r="E122" t="inlineStr">
        <is>
          <t>N/A</t>
        </is>
      </c>
      <c r="F122" t="inlineStr">
        <is>
          <t>True</t>
        </is>
      </c>
      <c r="G122" t="inlineStr">
        <is>
          <t>Cannot determine 'nutritionally_complete' for this product</t>
        </is>
      </c>
    </row>
    <row r="123">
      <c r="A123" t="inlineStr">
        <is>
          <t>1.1.5</t>
        </is>
      </c>
      <c r="B123" t="inlineStr">
        <is>
          <t>Isosource Standard Fibre 500 ml</t>
        </is>
      </c>
      <c r="C123" t="inlineStr">
        <is>
          <t>formulation</t>
        </is>
      </c>
      <c r="D123" s="9" t="inlineStr">
        <is>
          <t>PASS</t>
        </is>
      </c>
      <c r="E123" t="inlineStr">
        <is>
          <t>liquid</t>
        </is>
      </c>
      <c r="F123" t="inlineStr">
        <is>
          <t>liquid</t>
        </is>
      </c>
      <c r="G123" t="inlineStr"/>
    </row>
    <row r="124">
      <c r="A124" t="inlineStr">
        <is>
          <t>1.1.5</t>
        </is>
      </c>
      <c r="B124" t="inlineStr">
        <is>
          <t>Isosource Standard Fibre 500 ml</t>
        </is>
      </c>
      <c r="C124" t="inlineStr">
        <is>
          <t>route</t>
        </is>
      </c>
      <c r="D124" s="9" t="inlineStr">
        <is>
          <t>PASS</t>
        </is>
      </c>
      <c r="E124" t="inlineStr">
        <is>
          <t>enteral</t>
        </is>
      </c>
      <c r="F124" t="inlineStr">
        <is>
          <t>enteral</t>
        </is>
      </c>
      <c r="G124" t="inlineStr"/>
    </row>
    <row r="125">
      <c r="A125" t="inlineStr">
        <is>
          <t>1.1.5</t>
        </is>
      </c>
      <c r="B125" t="inlineStr">
        <is>
          <t>Isosource Standard Fibre 1000 ml</t>
        </is>
      </c>
      <c r="C125" t="inlineStr">
        <is>
          <t>energy</t>
        </is>
      </c>
      <c r="D125" s="9" t="inlineStr">
        <is>
          <t>PASS</t>
        </is>
      </c>
      <c r="E125" t="inlineStr">
        <is>
          <t>103.0 kcal/100ml</t>
        </is>
      </c>
      <c r="F125" t="inlineStr">
        <is>
          <t>100.0-105.0 kcal/100ml</t>
        </is>
      </c>
      <c r="G125" t="inlineStr"/>
    </row>
    <row r="126">
      <c r="A126" t="inlineStr">
        <is>
          <t>1.1.5</t>
        </is>
      </c>
      <c r="B126" t="inlineStr">
        <is>
          <t>Isosource Standard Fibre 1000 ml</t>
        </is>
      </c>
      <c r="C126" t="inlineStr">
        <is>
          <t>osmolarity</t>
        </is>
      </c>
      <c r="D126" s="9" t="inlineStr">
        <is>
          <t>PASS</t>
        </is>
      </c>
      <c r="E126" t="inlineStr">
        <is>
          <t>249.0 mOsm/l</t>
        </is>
      </c>
      <c r="F126" t="inlineStr">
        <is>
          <t>&lt;= 255.0 mOsm/l</t>
        </is>
      </c>
      <c r="G126" t="inlineStr"/>
    </row>
    <row r="127">
      <c r="A127" t="inlineStr">
        <is>
          <t>1.1.5</t>
        </is>
      </c>
      <c r="B127" t="inlineStr">
        <is>
          <t>Isosource Standard Fibre 1000 ml</t>
        </is>
      </c>
      <c r="C127" t="inlineStr">
        <is>
          <t>fiber</t>
        </is>
      </c>
      <c r="D127" s="9" t="inlineStr">
        <is>
          <t>PASS</t>
        </is>
      </c>
      <c r="E127" t="inlineStr">
        <is>
          <t>1.5 g/100ml</t>
        </is>
      </c>
      <c r="F127" t="inlineStr">
        <is>
          <t>&gt;= 1.5 g/100ml</t>
        </is>
      </c>
      <c r="G127" t="inlineStr"/>
    </row>
    <row r="128">
      <c r="A128" t="inlineStr">
        <is>
          <t>1.1.5</t>
        </is>
      </c>
      <c r="B128" t="inlineStr">
        <is>
          <t>Isosource Standard Fibre 1000 ml</t>
        </is>
      </c>
      <c r="C128" t="inlineStr">
        <is>
          <t>volume</t>
        </is>
      </c>
      <c r="D128" s="11" t="inlineStr">
        <is>
          <t>FAIL</t>
        </is>
      </c>
      <c r="E128" t="inlineStr">
        <is>
          <t>1000.0 ml</t>
        </is>
      </c>
      <c r="F128">
        <f> 500.0 ml</f>
        <v/>
      </c>
      <c r="G128" t="inlineStr">
        <is>
          <t>1000.0 ml != 500.0 ml</t>
        </is>
      </c>
    </row>
    <row r="129">
      <c r="A129" t="inlineStr">
        <is>
          <t>1.1.5</t>
        </is>
      </c>
      <c r="B129" t="inlineStr">
        <is>
          <t>Isosource Standard Fibre 1000 ml</t>
        </is>
      </c>
      <c r="C129" t="inlineStr">
        <is>
          <t>contains_fiber</t>
        </is>
      </c>
      <c r="D129" s="9" t="inlineStr">
        <is>
          <t>PASS</t>
        </is>
      </c>
      <c r="E129" t="inlineStr">
        <is>
          <t>fiber=1.5 g/100ml</t>
        </is>
      </c>
      <c r="F129" t="inlineStr">
        <is>
          <t>contains fiber</t>
        </is>
      </c>
      <c r="G129" t="inlineStr"/>
    </row>
    <row r="130">
      <c r="A130" t="inlineStr">
        <is>
          <t>1.1.5</t>
        </is>
      </c>
      <c r="B130" t="inlineStr">
        <is>
          <t>Isosource Standard Fibre 1000 ml</t>
        </is>
      </c>
      <c r="C130" t="inlineStr">
        <is>
          <t>gluten_free</t>
        </is>
      </c>
      <c r="D130" s="9" t="inlineStr">
        <is>
          <t>PASS</t>
        </is>
      </c>
      <c r="E130" t="inlineStr">
        <is>
          <t>True</t>
        </is>
      </c>
      <c r="F130" t="inlineStr">
        <is>
          <t>True</t>
        </is>
      </c>
      <c r="G130" t="inlineStr"/>
    </row>
    <row r="131">
      <c r="A131" t="inlineStr">
        <is>
          <t>1.1.5</t>
        </is>
      </c>
      <c r="B131" t="inlineStr">
        <is>
          <t>Isosource Standard Fibre 1000 ml</t>
        </is>
      </c>
      <c r="C131" t="inlineStr">
        <is>
          <t>nutritionally_complete</t>
        </is>
      </c>
      <c r="D131" s="10" t="inlineStr">
        <is>
          <t>UNKNOWN</t>
        </is>
      </c>
      <c r="E131" t="inlineStr">
        <is>
          <t>N/A</t>
        </is>
      </c>
      <c r="F131" t="inlineStr">
        <is>
          <t>True</t>
        </is>
      </c>
      <c r="G131" t="inlineStr">
        <is>
          <t>Cannot determine 'nutritionally_complete' for this product</t>
        </is>
      </c>
    </row>
    <row r="132">
      <c r="A132" t="inlineStr">
        <is>
          <t>1.1.5</t>
        </is>
      </c>
      <c r="B132" t="inlineStr">
        <is>
          <t>Isosource Standard Fibre 1000 ml</t>
        </is>
      </c>
      <c r="C132" t="inlineStr">
        <is>
          <t>formulation</t>
        </is>
      </c>
      <c r="D132" s="9" t="inlineStr">
        <is>
          <t>PASS</t>
        </is>
      </c>
      <c r="E132" t="inlineStr">
        <is>
          <t>liquid</t>
        </is>
      </c>
      <c r="F132" t="inlineStr">
        <is>
          <t>liquid</t>
        </is>
      </c>
      <c r="G132" t="inlineStr"/>
    </row>
    <row r="133">
      <c r="A133" t="inlineStr">
        <is>
          <t>1.1.5</t>
        </is>
      </c>
      <c r="B133" t="inlineStr">
        <is>
          <t>Isosource Standard Fibre 1000 ml</t>
        </is>
      </c>
      <c r="C133" t="inlineStr">
        <is>
          <t>route</t>
        </is>
      </c>
      <c r="D133" s="9" t="inlineStr">
        <is>
          <t>PASS</t>
        </is>
      </c>
      <c r="E133" t="inlineStr">
        <is>
          <t>enteral</t>
        </is>
      </c>
      <c r="F133" t="inlineStr">
        <is>
          <t>enteral</t>
        </is>
      </c>
      <c r="G133" t="inlineStr"/>
    </row>
    <row r="134">
      <c r="A134" t="inlineStr">
        <is>
          <t>1.1.5</t>
        </is>
      </c>
      <c r="B134" t="inlineStr">
        <is>
          <t>Isosource Standard 500 ml</t>
        </is>
      </c>
      <c r="C134" t="inlineStr">
        <is>
          <t>energy</t>
        </is>
      </c>
      <c r="D134" s="9" t="inlineStr">
        <is>
          <t>PASS</t>
        </is>
      </c>
      <c r="E134" t="inlineStr">
        <is>
          <t>103.0 kcal/100ml</t>
        </is>
      </c>
      <c r="F134" t="inlineStr">
        <is>
          <t>100.0-105.0 kcal/100ml</t>
        </is>
      </c>
      <c r="G134" t="inlineStr"/>
    </row>
    <row r="135">
      <c r="A135" t="inlineStr">
        <is>
          <t>1.1.5</t>
        </is>
      </c>
      <c r="B135" t="inlineStr">
        <is>
          <t>Isosource Standard 500 ml</t>
        </is>
      </c>
      <c r="C135" t="inlineStr">
        <is>
          <t>osmolarity</t>
        </is>
      </c>
      <c r="D135" s="9" t="inlineStr">
        <is>
          <t>PASS</t>
        </is>
      </c>
      <c r="E135" t="inlineStr">
        <is>
          <t>234.0 mOsm/l</t>
        </is>
      </c>
      <c r="F135" t="inlineStr">
        <is>
          <t>&lt;= 255.0 mOsm/l</t>
        </is>
      </c>
      <c r="G135" t="inlineStr"/>
    </row>
    <row r="136">
      <c r="A136" t="inlineStr">
        <is>
          <t>1.1.5</t>
        </is>
      </c>
      <c r="B136" t="inlineStr">
        <is>
          <t>Isosource Standard 500 ml</t>
        </is>
      </c>
      <c r="C136" t="inlineStr">
        <is>
          <t>fiber</t>
        </is>
      </c>
      <c r="D136" s="11" t="inlineStr">
        <is>
          <t>FAIL</t>
        </is>
      </c>
      <c r="E136" t="inlineStr">
        <is>
          <t>0.0 g/100ml</t>
        </is>
      </c>
      <c r="F136" t="inlineStr">
        <is>
          <t>&gt;= 1.5 g/100ml</t>
        </is>
      </c>
      <c r="G136" t="inlineStr">
        <is>
          <t>0.0 does not satisfy &gt;= 1.5</t>
        </is>
      </c>
    </row>
    <row r="137">
      <c r="A137" t="inlineStr">
        <is>
          <t>1.1.5</t>
        </is>
      </c>
      <c r="B137" t="inlineStr">
        <is>
          <t>Isosource Standard 500 ml</t>
        </is>
      </c>
      <c r="C137" t="inlineStr">
        <is>
          <t>volume</t>
        </is>
      </c>
      <c r="D137" s="9" t="inlineStr">
        <is>
          <t>PASS</t>
        </is>
      </c>
      <c r="E137" t="inlineStr">
        <is>
          <t>500.0 ml</t>
        </is>
      </c>
      <c r="F137">
        <f> 500.0 ml</f>
        <v/>
      </c>
      <c r="G137" t="inlineStr"/>
    </row>
    <row r="138">
      <c r="A138" t="inlineStr">
        <is>
          <t>1.1.5</t>
        </is>
      </c>
      <c r="B138" t="inlineStr">
        <is>
          <t>Isosource Standard 500 ml</t>
        </is>
      </c>
      <c r="C138" t="inlineStr">
        <is>
          <t>contains_fiber</t>
        </is>
      </c>
      <c r="D138" s="11" t="inlineStr">
        <is>
          <t>FAIL</t>
        </is>
      </c>
      <c r="E138" t="inlineStr">
        <is>
          <t>fiber=0.0 g/100ml</t>
        </is>
      </c>
      <c r="F138" t="inlineStr">
        <is>
          <t>contains fiber</t>
        </is>
      </c>
      <c r="G138" t="inlineStr">
        <is>
          <t>Product has no/minimal fiber</t>
        </is>
      </c>
    </row>
    <row r="139">
      <c r="A139" t="inlineStr">
        <is>
          <t>1.1.5</t>
        </is>
      </c>
      <c r="B139" t="inlineStr">
        <is>
          <t>Isosource Standard 500 ml</t>
        </is>
      </c>
      <c r="C139" t="inlineStr">
        <is>
          <t>gluten_free</t>
        </is>
      </c>
      <c r="D139" s="9" t="inlineStr">
        <is>
          <t>PASS</t>
        </is>
      </c>
      <c r="E139" t="inlineStr">
        <is>
          <t>True</t>
        </is>
      </c>
      <c r="F139" t="inlineStr">
        <is>
          <t>True</t>
        </is>
      </c>
      <c r="G139" t="inlineStr"/>
    </row>
    <row r="140">
      <c r="A140" t="inlineStr">
        <is>
          <t>1.1.5</t>
        </is>
      </c>
      <c r="B140" t="inlineStr">
        <is>
          <t>Isosource Standard 500 ml</t>
        </is>
      </c>
      <c r="C140" t="inlineStr">
        <is>
          <t>nutritionally_complete</t>
        </is>
      </c>
      <c r="D140" s="10" t="inlineStr">
        <is>
          <t>UNKNOWN</t>
        </is>
      </c>
      <c r="E140" t="inlineStr">
        <is>
          <t>N/A</t>
        </is>
      </c>
      <c r="F140" t="inlineStr">
        <is>
          <t>True</t>
        </is>
      </c>
      <c r="G140" t="inlineStr">
        <is>
          <t>Cannot determine 'nutritionally_complete' for this product</t>
        </is>
      </c>
    </row>
    <row r="141">
      <c r="A141" t="inlineStr">
        <is>
          <t>1.1.5</t>
        </is>
      </c>
      <c r="B141" t="inlineStr">
        <is>
          <t>Isosource Standard 500 ml</t>
        </is>
      </c>
      <c r="C141" t="inlineStr">
        <is>
          <t>formulation</t>
        </is>
      </c>
      <c r="D141" s="9" t="inlineStr">
        <is>
          <t>PASS</t>
        </is>
      </c>
      <c r="E141" t="inlineStr">
        <is>
          <t>liquid</t>
        </is>
      </c>
      <c r="F141" t="inlineStr">
        <is>
          <t>liquid</t>
        </is>
      </c>
      <c r="G141" t="inlineStr"/>
    </row>
    <row r="142">
      <c r="A142" t="inlineStr">
        <is>
          <t>1.1.5</t>
        </is>
      </c>
      <c r="B142" t="inlineStr">
        <is>
          <t>Isosource Standard 500 ml</t>
        </is>
      </c>
      <c r="C142" t="inlineStr">
        <is>
          <t>route</t>
        </is>
      </c>
      <c r="D142" s="9" t="inlineStr">
        <is>
          <t>PASS</t>
        </is>
      </c>
      <c r="E142" t="inlineStr">
        <is>
          <t>enteral</t>
        </is>
      </c>
      <c r="F142" t="inlineStr">
        <is>
          <t>enteral</t>
        </is>
      </c>
      <c r="G142" t="inlineStr"/>
    </row>
    <row r="143">
      <c r="A143" t="inlineStr">
        <is>
          <t>1.1.6</t>
        </is>
      </c>
      <c r="B143" t="inlineStr">
        <is>
          <t>Isosource Standard Fibre 1000 ml</t>
        </is>
      </c>
      <c r="C143" t="inlineStr">
        <is>
          <t>energy</t>
        </is>
      </c>
      <c r="D143" s="9" t="inlineStr">
        <is>
          <t>PASS</t>
        </is>
      </c>
      <c r="E143" t="inlineStr">
        <is>
          <t>103.0 kcal/100ml</t>
        </is>
      </c>
      <c r="F143" t="inlineStr">
        <is>
          <t>100.0-105.0 kcal/100ml</t>
        </is>
      </c>
      <c r="G143" t="inlineStr"/>
    </row>
    <row r="144">
      <c r="A144" t="inlineStr">
        <is>
          <t>1.1.6</t>
        </is>
      </c>
      <c r="B144" t="inlineStr">
        <is>
          <t>Isosource Standard Fibre 1000 ml</t>
        </is>
      </c>
      <c r="C144" t="inlineStr">
        <is>
          <t>osmolarity</t>
        </is>
      </c>
      <c r="D144" s="9" t="inlineStr">
        <is>
          <t>PASS</t>
        </is>
      </c>
      <c r="E144" t="inlineStr">
        <is>
          <t>249.0 mOsm/l</t>
        </is>
      </c>
      <c r="F144" t="inlineStr">
        <is>
          <t>&lt;= 255.0 mOsm/l</t>
        </is>
      </c>
      <c r="G144" t="inlineStr"/>
    </row>
    <row r="145">
      <c r="A145" t="inlineStr">
        <is>
          <t>1.1.6</t>
        </is>
      </c>
      <c r="B145" t="inlineStr">
        <is>
          <t>Isosource Standard Fibre 1000 ml</t>
        </is>
      </c>
      <c r="C145" t="inlineStr">
        <is>
          <t>fiber</t>
        </is>
      </c>
      <c r="D145" s="9" t="inlineStr">
        <is>
          <t>PASS</t>
        </is>
      </c>
      <c r="E145" t="inlineStr">
        <is>
          <t>1.5 g/100ml</t>
        </is>
      </c>
      <c r="F145" t="inlineStr">
        <is>
          <t>&gt;= 1.5 g/100ml</t>
        </is>
      </c>
      <c r="G145" t="inlineStr"/>
    </row>
    <row r="146">
      <c r="A146" t="inlineStr">
        <is>
          <t>1.1.6</t>
        </is>
      </c>
      <c r="B146" t="inlineStr">
        <is>
          <t>Isosource Standard Fibre 1000 ml</t>
        </is>
      </c>
      <c r="C146" t="inlineStr">
        <is>
          <t>volume</t>
        </is>
      </c>
      <c r="D146" s="9" t="inlineStr">
        <is>
          <t>PASS</t>
        </is>
      </c>
      <c r="E146" t="inlineStr">
        <is>
          <t>1000.0 ml</t>
        </is>
      </c>
      <c r="F146">
        <f> 1000.0 ml</f>
        <v/>
      </c>
      <c r="G146" t="inlineStr"/>
    </row>
    <row r="147">
      <c r="A147" t="inlineStr">
        <is>
          <t>1.1.6</t>
        </is>
      </c>
      <c r="B147" t="inlineStr">
        <is>
          <t>Isosource Standard Fibre 1000 ml</t>
        </is>
      </c>
      <c r="C147" t="inlineStr">
        <is>
          <t>contains_fiber</t>
        </is>
      </c>
      <c r="D147" s="9" t="inlineStr">
        <is>
          <t>PASS</t>
        </is>
      </c>
      <c r="E147" t="inlineStr">
        <is>
          <t>fiber=1.5 g/100ml</t>
        </is>
      </c>
      <c r="F147" t="inlineStr">
        <is>
          <t>contains fiber</t>
        </is>
      </c>
      <c r="G147" t="inlineStr"/>
    </row>
    <row r="148">
      <c r="A148" t="inlineStr">
        <is>
          <t>1.1.6</t>
        </is>
      </c>
      <c r="B148" t="inlineStr">
        <is>
          <t>Isosource Standard Fibre 1000 ml</t>
        </is>
      </c>
      <c r="C148" t="inlineStr">
        <is>
          <t>gluten_free</t>
        </is>
      </c>
      <c r="D148" s="9" t="inlineStr">
        <is>
          <t>PASS</t>
        </is>
      </c>
      <c r="E148" t="inlineStr">
        <is>
          <t>True</t>
        </is>
      </c>
      <c r="F148" t="inlineStr">
        <is>
          <t>True</t>
        </is>
      </c>
      <c r="G148" t="inlineStr"/>
    </row>
    <row r="149">
      <c r="A149" t="inlineStr">
        <is>
          <t>1.1.6</t>
        </is>
      </c>
      <c r="B149" t="inlineStr">
        <is>
          <t>Isosource Standard Fibre 1000 ml</t>
        </is>
      </c>
      <c r="C149" t="inlineStr">
        <is>
          <t>nutritionally_complete</t>
        </is>
      </c>
      <c r="D149" s="10" t="inlineStr">
        <is>
          <t>UNKNOWN</t>
        </is>
      </c>
      <c r="E149" t="inlineStr">
        <is>
          <t>N/A</t>
        </is>
      </c>
      <c r="F149" t="inlineStr">
        <is>
          <t>True</t>
        </is>
      </c>
      <c r="G149" t="inlineStr">
        <is>
          <t>Cannot determine 'nutritionally_complete' for this product</t>
        </is>
      </c>
    </row>
    <row r="150">
      <c r="A150" t="inlineStr">
        <is>
          <t>1.1.6</t>
        </is>
      </c>
      <c r="B150" t="inlineStr">
        <is>
          <t>Isosource Standard Fibre 1000 ml</t>
        </is>
      </c>
      <c r="C150" t="inlineStr">
        <is>
          <t>formulation</t>
        </is>
      </c>
      <c r="D150" s="9" t="inlineStr">
        <is>
          <t>PASS</t>
        </is>
      </c>
      <c r="E150" t="inlineStr">
        <is>
          <t>liquid</t>
        </is>
      </c>
      <c r="F150" t="inlineStr">
        <is>
          <t>liquid</t>
        </is>
      </c>
      <c r="G150" t="inlineStr"/>
    </row>
    <row r="151">
      <c r="A151" t="inlineStr">
        <is>
          <t>1.1.6</t>
        </is>
      </c>
      <c r="B151" t="inlineStr">
        <is>
          <t>Isosource Standard Fibre 1000 ml</t>
        </is>
      </c>
      <c r="C151" t="inlineStr">
        <is>
          <t>route</t>
        </is>
      </c>
      <c r="D151" s="9" t="inlineStr">
        <is>
          <t>PASS</t>
        </is>
      </c>
      <c r="E151" t="inlineStr">
        <is>
          <t>enteral</t>
        </is>
      </c>
      <c r="F151" t="inlineStr">
        <is>
          <t>enteral</t>
        </is>
      </c>
      <c r="G151" t="inlineStr"/>
    </row>
    <row r="152">
      <c r="A152" t="inlineStr">
        <is>
          <t>1.1.6</t>
        </is>
      </c>
      <c r="B152" t="inlineStr">
        <is>
          <t>Isosource Standard Fibre 500 ml</t>
        </is>
      </c>
      <c r="C152" t="inlineStr">
        <is>
          <t>energy</t>
        </is>
      </c>
      <c r="D152" s="9" t="inlineStr">
        <is>
          <t>PASS</t>
        </is>
      </c>
      <c r="E152" t="inlineStr">
        <is>
          <t>103.0 kcal/100ml</t>
        </is>
      </c>
      <c r="F152" t="inlineStr">
        <is>
          <t>100.0-105.0 kcal/100ml</t>
        </is>
      </c>
      <c r="G152" t="inlineStr"/>
    </row>
    <row r="153">
      <c r="A153" t="inlineStr">
        <is>
          <t>1.1.6</t>
        </is>
      </c>
      <c r="B153" t="inlineStr">
        <is>
          <t>Isosource Standard Fibre 500 ml</t>
        </is>
      </c>
      <c r="C153" t="inlineStr">
        <is>
          <t>osmolarity</t>
        </is>
      </c>
      <c r="D153" s="9" t="inlineStr">
        <is>
          <t>PASS</t>
        </is>
      </c>
      <c r="E153" t="inlineStr">
        <is>
          <t>249.0 mOsm/l</t>
        </is>
      </c>
      <c r="F153" t="inlineStr">
        <is>
          <t>&lt;= 255.0 mOsm/l</t>
        </is>
      </c>
      <c r="G153" t="inlineStr"/>
    </row>
    <row r="154">
      <c r="A154" t="inlineStr">
        <is>
          <t>1.1.6</t>
        </is>
      </c>
      <c r="B154" t="inlineStr">
        <is>
          <t>Isosource Standard Fibre 500 ml</t>
        </is>
      </c>
      <c r="C154" t="inlineStr">
        <is>
          <t>fiber</t>
        </is>
      </c>
      <c r="D154" s="9" t="inlineStr">
        <is>
          <t>PASS</t>
        </is>
      </c>
      <c r="E154" t="inlineStr">
        <is>
          <t>1.5 g/100ml</t>
        </is>
      </c>
      <c r="F154" t="inlineStr">
        <is>
          <t>&gt;= 1.5 g/100ml</t>
        </is>
      </c>
      <c r="G154" t="inlineStr"/>
    </row>
    <row r="155">
      <c r="A155" t="inlineStr">
        <is>
          <t>1.1.6</t>
        </is>
      </c>
      <c r="B155" t="inlineStr">
        <is>
          <t>Isosource Standard Fibre 500 ml</t>
        </is>
      </c>
      <c r="C155" t="inlineStr">
        <is>
          <t>volume</t>
        </is>
      </c>
      <c r="D155" s="11" t="inlineStr">
        <is>
          <t>FAIL</t>
        </is>
      </c>
      <c r="E155" t="inlineStr">
        <is>
          <t>500.0 ml</t>
        </is>
      </c>
      <c r="F155">
        <f> 1000.0 ml</f>
        <v/>
      </c>
      <c r="G155" t="inlineStr">
        <is>
          <t>500.0 ml != 1000.0 ml</t>
        </is>
      </c>
    </row>
    <row r="156">
      <c r="A156" t="inlineStr">
        <is>
          <t>1.1.6</t>
        </is>
      </c>
      <c r="B156" t="inlineStr">
        <is>
          <t>Isosource Standard Fibre 500 ml</t>
        </is>
      </c>
      <c r="C156" t="inlineStr">
        <is>
          <t>contains_fiber</t>
        </is>
      </c>
      <c r="D156" s="9" t="inlineStr">
        <is>
          <t>PASS</t>
        </is>
      </c>
      <c r="E156" t="inlineStr">
        <is>
          <t>fiber=1.5 g/100ml</t>
        </is>
      </c>
      <c r="F156" t="inlineStr">
        <is>
          <t>contains fiber</t>
        </is>
      </c>
      <c r="G156" t="inlineStr"/>
    </row>
    <row r="157">
      <c r="A157" t="inlineStr">
        <is>
          <t>1.1.6</t>
        </is>
      </c>
      <c r="B157" t="inlineStr">
        <is>
          <t>Isosource Standard Fibre 500 ml</t>
        </is>
      </c>
      <c r="C157" t="inlineStr">
        <is>
          <t>gluten_free</t>
        </is>
      </c>
      <c r="D157" s="9" t="inlineStr">
        <is>
          <t>PASS</t>
        </is>
      </c>
      <c r="E157" t="inlineStr">
        <is>
          <t>True</t>
        </is>
      </c>
      <c r="F157" t="inlineStr">
        <is>
          <t>True</t>
        </is>
      </c>
      <c r="G157" t="inlineStr"/>
    </row>
    <row r="158">
      <c r="A158" t="inlineStr">
        <is>
          <t>1.1.6</t>
        </is>
      </c>
      <c r="B158" t="inlineStr">
        <is>
          <t>Isosource Standard Fibre 500 ml</t>
        </is>
      </c>
      <c r="C158" t="inlineStr">
        <is>
          <t>nutritionally_complete</t>
        </is>
      </c>
      <c r="D158" s="10" t="inlineStr">
        <is>
          <t>UNKNOWN</t>
        </is>
      </c>
      <c r="E158" t="inlineStr">
        <is>
          <t>N/A</t>
        </is>
      </c>
      <c r="F158" t="inlineStr">
        <is>
          <t>True</t>
        </is>
      </c>
      <c r="G158" t="inlineStr">
        <is>
          <t>Cannot determine 'nutritionally_complete' for this product</t>
        </is>
      </c>
    </row>
    <row r="159">
      <c r="A159" t="inlineStr">
        <is>
          <t>1.1.6</t>
        </is>
      </c>
      <c r="B159" t="inlineStr">
        <is>
          <t>Isosource Standard Fibre 500 ml</t>
        </is>
      </c>
      <c r="C159" t="inlineStr">
        <is>
          <t>formulation</t>
        </is>
      </c>
      <c r="D159" s="9" t="inlineStr">
        <is>
          <t>PASS</t>
        </is>
      </c>
      <c r="E159" t="inlineStr">
        <is>
          <t>liquid</t>
        </is>
      </c>
      <c r="F159" t="inlineStr">
        <is>
          <t>liquid</t>
        </is>
      </c>
      <c r="G159" t="inlineStr"/>
    </row>
    <row r="160">
      <c r="A160" t="inlineStr">
        <is>
          <t>1.1.6</t>
        </is>
      </c>
      <c r="B160" t="inlineStr">
        <is>
          <t>Isosource Standard Fibre 500 ml</t>
        </is>
      </c>
      <c r="C160" t="inlineStr">
        <is>
          <t>route</t>
        </is>
      </c>
      <c r="D160" s="9" t="inlineStr">
        <is>
          <t>PASS</t>
        </is>
      </c>
      <c r="E160" t="inlineStr">
        <is>
          <t>enteral</t>
        </is>
      </c>
      <c r="F160" t="inlineStr">
        <is>
          <t>enteral</t>
        </is>
      </c>
      <c r="G160" t="inlineStr"/>
    </row>
    <row r="161">
      <c r="A161" t="inlineStr">
        <is>
          <t>1.1.6</t>
        </is>
      </c>
      <c r="B161" t="inlineStr">
        <is>
          <t>Isosource Standard 1000 ml</t>
        </is>
      </c>
      <c r="C161" t="inlineStr">
        <is>
          <t>energy</t>
        </is>
      </c>
      <c r="D161" s="9" t="inlineStr">
        <is>
          <t>PASS</t>
        </is>
      </c>
      <c r="E161" t="inlineStr">
        <is>
          <t>103.0 kcal/100ml</t>
        </is>
      </c>
      <c r="F161" t="inlineStr">
        <is>
          <t>100.0-105.0 kcal/100ml</t>
        </is>
      </c>
      <c r="G161" t="inlineStr"/>
    </row>
    <row r="162">
      <c r="A162" t="inlineStr">
        <is>
          <t>1.1.6</t>
        </is>
      </c>
      <c r="B162" t="inlineStr">
        <is>
          <t>Isosource Standard 1000 ml</t>
        </is>
      </c>
      <c r="C162" t="inlineStr">
        <is>
          <t>osmolarity</t>
        </is>
      </c>
      <c r="D162" s="9" t="inlineStr">
        <is>
          <t>PASS</t>
        </is>
      </c>
      <c r="E162" t="inlineStr">
        <is>
          <t>234.0 mOsm/l</t>
        </is>
      </c>
      <c r="F162" t="inlineStr">
        <is>
          <t>&lt;= 255.0 mOsm/l</t>
        </is>
      </c>
      <c r="G162" t="inlineStr"/>
    </row>
    <row r="163">
      <c r="A163" t="inlineStr">
        <is>
          <t>1.1.6</t>
        </is>
      </c>
      <c r="B163" t="inlineStr">
        <is>
          <t>Isosource Standard 1000 ml</t>
        </is>
      </c>
      <c r="C163" t="inlineStr">
        <is>
          <t>fiber</t>
        </is>
      </c>
      <c r="D163" s="11" t="inlineStr">
        <is>
          <t>FAIL</t>
        </is>
      </c>
      <c r="E163" t="inlineStr">
        <is>
          <t>0.0 g/100ml</t>
        </is>
      </c>
      <c r="F163" t="inlineStr">
        <is>
          <t>&gt;= 1.5 g/100ml</t>
        </is>
      </c>
      <c r="G163" t="inlineStr">
        <is>
          <t>0.0 does not satisfy &gt;= 1.5</t>
        </is>
      </c>
    </row>
    <row r="164">
      <c r="A164" t="inlineStr">
        <is>
          <t>1.1.6</t>
        </is>
      </c>
      <c r="B164" t="inlineStr">
        <is>
          <t>Isosource Standard 1000 ml</t>
        </is>
      </c>
      <c r="C164" t="inlineStr">
        <is>
          <t>volume</t>
        </is>
      </c>
      <c r="D164" s="9" t="inlineStr">
        <is>
          <t>PASS</t>
        </is>
      </c>
      <c r="E164" t="inlineStr">
        <is>
          <t>1000.0 ml</t>
        </is>
      </c>
      <c r="F164">
        <f> 1000.0 ml</f>
        <v/>
      </c>
      <c r="G164" t="inlineStr"/>
    </row>
    <row r="165">
      <c r="A165" t="inlineStr">
        <is>
          <t>1.1.6</t>
        </is>
      </c>
      <c r="B165" t="inlineStr">
        <is>
          <t>Isosource Standard 1000 ml</t>
        </is>
      </c>
      <c r="C165" t="inlineStr">
        <is>
          <t>contains_fiber</t>
        </is>
      </c>
      <c r="D165" s="11" t="inlineStr">
        <is>
          <t>FAIL</t>
        </is>
      </c>
      <c r="E165" t="inlineStr">
        <is>
          <t>fiber=0.0 g/100ml</t>
        </is>
      </c>
      <c r="F165" t="inlineStr">
        <is>
          <t>contains fiber</t>
        </is>
      </c>
      <c r="G165" t="inlineStr">
        <is>
          <t>Product has no/minimal fiber</t>
        </is>
      </c>
    </row>
    <row r="166">
      <c r="A166" t="inlineStr">
        <is>
          <t>1.1.6</t>
        </is>
      </c>
      <c r="B166" t="inlineStr">
        <is>
          <t>Isosource Standard 1000 ml</t>
        </is>
      </c>
      <c r="C166" t="inlineStr">
        <is>
          <t>gluten_free</t>
        </is>
      </c>
      <c r="D166" s="9" t="inlineStr">
        <is>
          <t>PASS</t>
        </is>
      </c>
      <c r="E166" t="inlineStr">
        <is>
          <t>True</t>
        </is>
      </c>
      <c r="F166" t="inlineStr">
        <is>
          <t>True</t>
        </is>
      </c>
      <c r="G166" t="inlineStr"/>
    </row>
    <row r="167">
      <c r="A167" t="inlineStr">
        <is>
          <t>1.1.6</t>
        </is>
      </c>
      <c r="B167" t="inlineStr">
        <is>
          <t>Isosource Standard 1000 ml</t>
        </is>
      </c>
      <c r="C167" t="inlineStr">
        <is>
          <t>nutritionally_complete</t>
        </is>
      </c>
      <c r="D167" s="10" t="inlineStr">
        <is>
          <t>UNKNOWN</t>
        </is>
      </c>
      <c r="E167" t="inlineStr">
        <is>
          <t>N/A</t>
        </is>
      </c>
      <c r="F167" t="inlineStr">
        <is>
          <t>True</t>
        </is>
      </c>
      <c r="G167" t="inlineStr">
        <is>
          <t>Cannot determine 'nutritionally_complete' for this product</t>
        </is>
      </c>
    </row>
    <row r="168">
      <c r="A168" t="inlineStr">
        <is>
          <t>1.1.6</t>
        </is>
      </c>
      <c r="B168" t="inlineStr">
        <is>
          <t>Isosource Standard 1000 ml</t>
        </is>
      </c>
      <c r="C168" t="inlineStr">
        <is>
          <t>formulation</t>
        </is>
      </c>
      <c r="D168" s="9" t="inlineStr">
        <is>
          <t>PASS</t>
        </is>
      </c>
      <c r="E168" t="inlineStr">
        <is>
          <t>liquid</t>
        </is>
      </c>
      <c r="F168" t="inlineStr">
        <is>
          <t>liquid</t>
        </is>
      </c>
      <c r="G168" t="inlineStr"/>
    </row>
    <row r="169">
      <c r="A169" t="inlineStr">
        <is>
          <t>1.1.6</t>
        </is>
      </c>
      <c r="B169" t="inlineStr">
        <is>
          <t>Isosource Standard 1000 ml</t>
        </is>
      </c>
      <c r="C169" t="inlineStr">
        <is>
          <t>route</t>
        </is>
      </c>
      <c r="D169" s="9" t="inlineStr">
        <is>
          <t>PASS</t>
        </is>
      </c>
      <c r="E169" t="inlineStr">
        <is>
          <t>enteral</t>
        </is>
      </c>
      <c r="F169" t="inlineStr">
        <is>
          <t>enteral</t>
        </is>
      </c>
      <c r="G169" t="inlineStr"/>
    </row>
    <row r="170">
      <c r="A170" t="inlineStr">
        <is>
          <t>1.1.7</t>
        </is>
      </c>
      <c r="B170" t="inlineStr">
        <is>
          <t>Isosource 2.0 Protein Fibre 500 ml</t>
        </is>
      </c>
      <c r="C170" t="inlineStr">
        <is>
          <t>energy</t>
        </is>
      </c>
      <c r="D170" s="9" t="inlineStr">
        <is>
          <t>PASS</t>
        </is>
      </c>
      <c r="E170" t="inlineStr">
        <is>
          <t>200.0 kcal/100ml</t>
        </is>
      </c>
      <c r="F170">
        <f> 200.0 kcal/100ml</f>
        <v/>
      </c>
      <c r="G170" t="inlineStr"/>
    </row>
    <row r="171">
      <c r="A171" t="inlineStr">
        <is>
          <t>1.1.7</t>
        </is>
      </c>
      <c r="B171" t="inlineStr">
        <is>
          <t>Isosource 2.0 Protein Fibre 500 ml</t>
        </is>
      </c>
      <c r="C171" t="inlineStr">
        <is>
          <t>osmolarity</t>
        </is>
      </c>
      <c r="D171" s="9" t="inlineStr">
        <is>
          <t>PASS</t>
        </is>
      </c>
      <c r="E171" t="inlineStr">
        <is>
          <t>397.0 mOsm/l</t>
        </is>
      </c>
      <c r="F171" t="inlineStr">
        <is>
          <t>&lt;= 520.0 mOsm/l</t>
        </is>
      </c>
      <c r="G171" t="inlineStr"/>
    </row>
    <row r="172">
      <c r="A172" t="inlineStr">
        <is>
          <t>1.1.7</t>
        </is>
      </c>
      <c r="B172" t="inlineStr">
        <is>
          <t>Isosource 2.0 Protein Fibre 500 ml</t>
        </is>
      </c>
      <c r="C172" t="inlineStr">
        <is>
          <t>protein</t>
        </is>
      </c>
      <c r="D172" s="9" t="inlineStr">
        <is>
          <t>PASS</t>
        </is>
      </c>
      <c r="E172" t="inlineStr">
        <is>
          <t>10.0 g/100ml</t>
        </is>
      </c>
      <c r="F172" t="inlineStr">
        <is>
          <t>&gt;= 10.0 g/100ml</t>
        </is>
      </c>
      <c r="G172" t="inlineStr"/>
    </row>
    <row r="173">
      <c r="A173" t="inlineStr">
        <is>
          <t>1.1.7</t>
        </is>
      </c>
      <c r="B173" t="inlineStr">
        <is>
          <t>Isosource 2.0 Protein Fibre 500 ml</t>
        </is>
      </c>
      <c r="C173" t="inlineStr">
        <is>
          <t>fiber</t>
        </is>
      </c>
      <c r="D173" s="9" t="inlineStr">
        <is>
          <t>PASS</t>
        </is>
      </c>
      <c r="E173" t="inlineStr">
        <is>
          <t>2.0 g/100ml</t>
        </is>
      </c>
      <c r="F173" t="inlineStr">
        <is>
          <t>&gt;= 1.5 g/100ml</t>
        </is>
      </c>
      <c r="G173" t="inlineStr"/>
    </row>
    <row r="174">
      <c r="A174" t="inlineStr">
        <is>
          <t>1.1.7</t>
        </is>
      </c>
      <c r="B174" t="inlineStr">
        <is>
          <t>Isosource 2.0 Protein Fibre 500 ml</t>
        </is>
      </c>
      <c r="C174" t="inlineStr">
        <is>
          <t>volume</t>
        </is>
      </c>
      <c r="D174" s="9" t="inlineStr">
        <is>
          <t>PASS</t>
        </is>
      </c>
      <c r="E174" t="inlineStr">
        <is>
          <t>500.0 ml</t>
        </is>
      </c>
      <c r="F174">
        <f> 500.0 ml</f>
        <v/>
      </c>
      <c r="G174" t="inlineStr"/>
    </row>
    <row r="175">
      <c r="A175" t="inlineStr">
        <is>
          <t>1.1.7</t>
        </is>
      </c>
      <c r="B175" t="inlineStr">
        <is>
          <t>Isosource 2.0 Protein Fibre 500 ml</t>
        </is>
      </c>
      <c r="C175" t="inlineStr">
        <is>
          <t>contains_fiber</t>
        </is>
      </c>
      <c r="D175" s="9" t="inlineStr">
        <is>
          <t>PASS</t>
        </is>
      </c>
      <c r="E175" t="inlineStr">
        <is>
          <t>fiber=2.0 g/100ml</t>
        </is>
      </c>
      <c r="F175" t="inlineStr">
        <is>
          <t>contains fiber</t>
        </is>
      </c>
      <c r="G175" t="inlineStr"/>
    </row>
    <row r="176">
      <c r="A176" t="inlineStr">
        <is>
          <t>1.1.7</t>
        </is>
      </c>
      <c r="B176" t="inlineStr">
        <is>
          <t>Isosource 2.0 Protein Fibre 500 ml</t>
        </is>
      </c>
      <c r="C176" t="inlineStr">
        <is>
          <t>gluten_free</t>
        </is>
      </c>
      <c r="D176" s="9" t="inlineStr">
        <is>
          <t>PASS</t>
        </is>
      </c>
      <c r="E176" t="inlineStr">
        <is>
          <t>True</t>
        </is>
      </c>
      <c r="F176" t="inlineStr">
        <is>
          <t>True</t>
        </is>
      </c>
      <c r="G176" t="inlineStr"/>
    </row>
    <row r="177">
      <c r="A177" t="inlineStr">
        <is>
          <t>1.1.7</t>
        </is>
      </c>
      <c r="B177" t="inlineStr">
        <is>
          <t>Isosource 2.0 Protein Fibre 500 ml</t>
        </is>
      </c>
      <c r="C177" t="inlineStr">
        <is>
          <t>nutritionally_complete</t>
        </is>
      </c>
      <c r="D177" s="10" t="inlineStr">
        <is>
          <t>UNKNOWN</t>
        </is>
      </c>
      <c r="E177" t="inlineStr">
        <is>
          <t>N/A</t>
        </is>
      </c>
      <c r="F177" t="inlineStr">
        <is>
          <t>True</t>
        </is>
      </c>
      <c r="G177" t="inlineStr">
        <is>
          <t>Cannot determine 'nutritionally_complete' for this product</t>
        </is>
      </c>
    </row>
    <row r="178">
      <c r="A178" t="inlineStr">
        <is>
          <t>1.1.7</t>
        </is>
      </c>
      <c r="B178" t="inlineStr">
        <is>
          <t>Isosource 2.0 Protein Fibre 500 ml</t>
        </is>
      </c>
      <c r="C178" t="inlineStr">
        <is>
          <t>formulation</t>
        </is>
      </c>
      <c r="D178" s="9" t="inlineStr">
        <is>
          <t>PASS</t>
        </is>
      </c>
      <c r="E178" t="inlineStr">
        <is>
          <t>liquid</t>
        </is>
      </c>
      <c r="F178" t="inlineStr">
        <is>
          <t>liquid</t>
        </is>
      </c>
      <c r="G178" t="inlineStr"/>
    </row>
    <row r="179">
      <c r="A179" t="inlineStr">
        <is>
          <t>1.1.7</t>
        </is>
      </c>
      <c r="B179" t="inlineStr">
        <is>
          <t>Isosource 2.0 Protein Fibre 500 ml</t>
        </is>
      </c>
      <c r="C179" t="inlineStr">
        <is>
          <t>route</t>
        </is>
      </c>
      <c r="D179" s="9" t="inlineStr">
        <is>
          <t>PASS</t>
        </is>
      </c>
      <c r="E179" t="inlineStr">
        <is>
          <t>enteral</t>
        </is>
      </c>
      <c r="F179" t="inlineStr">
        <is>
          <t>enteral</t>
        </is>
      </c>
      <c r="G179" t="inlineStr"/>
    </row>
    <row r="180">
      <c r="A180" t="inlineStr">
        <is>
          <t>1.1.7</t>
        </is>
      </c>
      <c r="B180" t="inlineStr">
        <is>
          <t>Novasource GI Advance 500 ml</t>
        </is>
      </c>
      <c r="C180" t="inlineStr">
        <is>
          <t>energy</t>
        </is>
      </c>
      <c r="D180" s="11" t="inlineStr">
        <is>
          <t>FAIL</t>
        </is>
      </c>
      <c r="E180" t="inlineStr">
        <is>
          <t>155.0 kcal/100ml</t>
        </is>
      </c>
      <c r="F180">
        <f> 200.0 kcal/100ml</f>
        <v/>
      </c>
      <c r="G180" t="inlineStr">
        <is>
          <t>155.0 does not satisfy = 200.0</t>
        </is>
      </c>
    </row>
    <row r="181">
      <c r="A181" t="inlineStr">
        <is>
          <t>1.1.7</t>
        </is>
      </c>
      <c r="B181" t="inlineStr">
        <is>
          <t>Novasource GI Advance 500 ml</t>
        </is>
      </c>
      <c r="C181" t="inlineStr">
        <is>
          <t>osmolarity</t>
        </is>
      </c>
      <c r="D181" s="9" t="inlineStr">
        <is>
          <t>PASS</t>
        </is>
      </c>
      <c r="E181" t="inlineStr">
        <is>
          <t>335.0 mOsm/l</t>
        </is>
      </c>
      <c r="F181" t="inlineStr">
        <is>
          <t>&lt;= 520.0 mOsm/l</t>
        </is>
      </c>
      <c r="G181" t="inlineStr"/>
    </row>
    <row r="182">
      <c r="A182" t="inlineStr">
        <is>
          <t>1.1.7</t>
        </is>
      </c>
      <c r="B182" t="inlineStr">
        <is>
          <t>Novasource GI Advance 500 ml</t>
        </is>
      </c>
      <c r="C182" t="inlineStr">
        <is>
          <t>protein</t>
        </is>
      </c>
      <c r="D182" s="9" t="inlineStr">
        <is>
          <t>PASS</t>
        </is>
      </c>
      <c r="E182" t="inlineStr">
        <is>
          <t>9.6 g/100ml</t>
        </is>
      </c>
      <c r="F182" t="inlineStr">
        <is>
          <t>&gt;= 10.0 g/100ml</t>
        </is>
      </c>
      <c r="G182" t="inlineStr"/>
    </row>
    <row r="183">
      <c r="A183" t="inlineStr">
        <is>
          <t>1.1.7</t>
        </is>
      </c>
      <c r="B183" t="inlineStr">
        <is>
          <t>Novasource GI Advance 500 ml</t>
        </is>
      </c>
      <c r="C183" t="inlineStr">
        <is>
          <t>fiber</t>
        </is>
      </c>
      <c r="D183" s="9" t="inlineStr">
        <is>
          <t>PASS</t>
        </is>
      </c>
      <c r="E183" t="inlineStr">
        <is>
          <t>2.2 g/100ml</t>
        </is>
      </c>
      <c r="F183" t="inlineStr">
        <is>
          <t>&gt;= 1.5 g/100ml</t>
        </is>
      </c>
      <c r="G183" t="inlineStr"/>
    </row>
    <row r="184">
      <c r="A184" t="inlineStr">
        <is>
          <t>1.1.7</t>
        </is>
      </c>
      <c r="B184" t="inlineStr">
        <is>
          <t>Novasource GI Advance 500 ml</t>
        </is>
      </c>
      <c r="C184" t="inlineStr">
        <is>
          <t>volume</t>
        </is>
      </c>
      <c r="D184" s="9" t="inlineStr">
        <is>
          <t>PASS</t>
        </is>
      </c>
      <c r="E184" t="inlineStr">
        <is>
          <t>500.0 ml</t>
        </is>
      </c>
      <c r="F184">
        <f> 500.0 ml</f>
        <v/>
      </c>
      <c r="G184" t="inlineStr"/>
    </row>
    <row r="185">
      <c r="A185" t="inlineStr">
        <is>
          <t>1.1.7</t>
        </is>
      </c>
      <c r="B185" t="inlineStr">
        <is>
          <t>Novasource GI Advance 500 ml</t>
        </is>
      </c>
      <c r="C185" t="inlineStr">
        <is>
          <t>contains_fiber</t>
        </is>
      </c>
      <c r="D185" s="9" t="inlineStr">
        <is>
          <t>PASS</t>
        </is>
      </c>
      <c r="E185" t="inlineStr">
        <is>
          <t>fiber=2.2 g/100ml</t>
        </is>
      </c>
      <c r="F185" t="inlineStr">
        <is>
          <t>contains fiber</t>
        </is>
      </c>
      <c r="G185" t="inlineStr"/>
    </row>
    <row r="186">
      <c r="A186" t="inlineStr">
        <is>
          <t>1.1.7</t>
        </is>
      </c>
      <c r="B186" t="inlineStr">
        <is>
          <t>Novasource GI Advance 500 ml</t>
        </is>
      </c>
      <c r="C186" t="inlineStr">
        <is>
          <t>gluten_free</t>
        </is>
      </c>
      <c r="D186" s="9" t="inlineStr">
        <is>
          <t>PASS</t>
        </is>
      </c>
      <c r="E186" t="inlineStr">
        <is>
          <t>True</t>
        </is>
      </c>
      <c r="F186" t="inlineStr">
        <is>
          <t>True</t>
        </is>
      </c>
      <c r="G186" t="inlineStr"/>
    </row>
    <row r="187">
      <c r="A187" t="inlineStr">
        <is>
          <t>1.1.7</t>
        </is>
      </c>
      <c r="B187" t="inlineStr">
        <is>
          <t>Novasource GI Advance 500 ml</t>
        </is>
      </c>
      <c r="C187" t="inlineStr">
        <is>
          <t>nutritionally_complete</t>
        </is>
      </c>
      <c r="D187" s="10" t="inlineStr">
        <is>
          <t>UNKNOWN</t>
        </is>
      </c>
      <c r="E187" t="inlineStr">
        <is>
          <t>N/A</t>
        </is>
      </c>
      <c r="F187" t="inlineStr">
        <is>
          <t>True</t>
        </is>
      </c>
      <c r="G187" t="inlineStr">
        <is>
          <t>Cannot determine 'nutritionally_complete' for this product</t>
        </is>
      </c>
    </row>
    <row r="188">
      <c r="A188" t="inlineStr">
        <is>
          <t>1.1.7</t>
        </is>
      </c>
      <c r="B188" t="inlineStr">
        <is>
          <t>Novasource GI Advance 500 ml</t>
        </is>
      </c>
      <c r="C188" t="inlineStr">
        <is>
          <t>formulation</t>
        </is>
      </c>
      <c r="D188" s="9" t="inlineStr">
        <is>
          <t>PASS</t>
        </is>
      </c>
      <c r="E188" t="inlineStr">
        <is>
          <t>liquid</t>
        </is>
      </c>
      <c r="F188" t="inlineStr">
        <is>
          <t>liquid</t>
        </is>
      </c>
      <c r="G188" t="inlineStr"/>
    </row>
    <row r="189">
      <c r="A189" t="inlineStr">
        <is>
          <t>1.1.7</t>
        </is>
      </c>
      <c r="B189" t="inlineStr">
        <is>
          <t>Novasource GI Advance 500 ml</t>
        </is>
      </c>
      <c r="C189" t="inlineStr">
        <is>
          <t>route</t>
        </is>
      </c>
      <c r="D189" s="9" t="inlineStr">
        <is>
          <t>PASS</t>
        </is>
      </c>
      <c r="E189" t="inlineStr">
        <is>
          <t>enteral</t>
        </is>
      </c>
      <c r="F189" t="inlineStr">
        <is>
          <t>enteral</t>
        </is>
      </c>
      <c r="G189" t="inlineStr"/>
    </row>
    <row r="190">
      <c r="A190" t="inlineStr">
        <is>
          <t>1.1.7</t>
        </is>
      </c>
      <c r="B190" t="inlineStr">
        <is>
          <t>Isosource Standard Fibre 500 ml</t>
        </is>
      </c>
      <c r="C190" t="inlineStr">
        <is>
          <t>energy</t>
        </is>
      </c>
      <c r="D190" s="11" t="inlineStr">
        <is>
          <t>FAIL</t>
        </is>
      </c>
      <c r="E190" t="inlineStr">
        <is>
          <t>103.0 kcal/100ml</t>
        </is>
      </c>
      <c r="F190">
        <f> 200.0 kcal/100ml</f>
        <v/>
      </c>
      <c r="G190" t="inlineStr">
        <is>
          <t>103.0 does not satisfy = 200.0</t>
        </is>
      </c>
    </row>
    <row r="191">
      <c r="A191" t="inlineStr">
        <is>
          <t>1.1.7</t>
        </is>
      </c>
      <c r="B191" t="inlineStr">
        <is>
          <t>Isosource Standard Fibre 500 ml</t>
        </is>
      </c>
      <c r="C191" t="inlineStr">
        <is>
          <t>osmolarity</t>
        </is>
      </c>
      <c r="D191" s="9" t="inlineStr">
        <is>
          <t>PASS</t>
        </is>
      </c>
      <c r="E191" t="inlineStr">
        <is>
          <t>249.0 mOsm/l</t>
        </is>
      </c>
      <c r="F191" t="inlineStr">
        <is>
          <t>&lt;= 520.0 mOsm/l</t>
        </is>
      </c>
      <c r="G191" t="inlineStr"/>
    </row>
    <row r="192">
      <c r="A192" t="inlineStr">
        <is>
          <t>1.1.7</t>
        </is>
      </c>
      <c r="B192" t="inlineStr">
        <is>
          <t>Isosource Standard Fibre 500 ml</t>
        </is>
      </c>
      <c r="C192" t="inlineStr">
        <is>
          <t>protein</t>
        </is>
      </c>
      <c r="D192" s="11" t="inlineStr">
        <is>
          <t>FAIL</t>
        </is>
      </c>
      <c r="E192" t="inlineStr">
        <is>
          <t>4.0 g/100ml</t>
        </is>
      </c>
      <c r="F192" t="inlineStr">
        <is>
          <t>&gt;= 10.0 g/100ml</t>
        </is>
      </c>
      <c r="G192" t="inlineStr">
        <is>
          <t>4.0 does not satisfy &gt;= 10.0</t>
        </is>
      </c>
    </row>
    <row r="193">
      <c r="A193" t="inlineStr">
        <is>
          <t>1.1.7</t>
        </is>
      </c>
      <c r="B193" t="inlineStr">
        <is>
          <t>Isosource Standard Fibre 500 ml</t>
        </is>
      </c>
      <c r="C193" t="inlineStr">
        <is>
          <t>fiber</t>
        </is>
      </c>
      <c r="D193" s="9" t="inlineStr">
        <is>
          <t>PASS</t>
        </is>
      </c>
      <c r="E193" t="inlineStr">
        <is>
          <t>1.5 g/100ml</t>
        </is>
      </c>
      <c r="F193" t="inlineStr">
        <is>
          <t>&gt;= 1.5 g/100ml</t>
        </is>
      </c>
      <c r="G193" t="inlineStr"/>
    </row>
    <row r="194">
      <c r="A194" t="inlineStr">
        <is>
          <t>1.1.7</t>
        </is>
      </c>
      <c r="B194" t="inlineStr">
        <is>
          <t>Isosource Standard Fibre 500 ml</t>
        </is>
      </c>
      <c r="C194" t="inlineStr">
        <is>
          <t>volume</t>
        </is>
      </c>
      <c r="D194" s="9" t="inlineStr">
        <is>
          <t>PASS</t>
        </is>
      </c>
      <c r="E194" t="inlineStr">
        <is>
          <t>500.0 ml</t>
        </is>
      </c>
      <c r="F194">
        <f> 500.0 ml</f>
        <v/>
      </c>
      <c r="G194" t="inlineStr"/>
    </row>
    <row r="195">
      <c r="A195" t="inlineStr">
        <is>
          <t>1.1.7</t>
        </is>
      </c>
      <c r="B195" t="inlineStr">
        <is>
          <t>Isosource Standard Fibre 500 ml</t>
        </is>
      </c>
      <c r="C195" t="inlineStr">
        <is>
          <t>contains_fiber</t>
        </is>
      </c>
      <c r="D195" s="9" t="inlineStr">
        <is>
          <t>PASS</t>
        </is>
      </c>
      <c r="E195" t="inlineStr">
        <is>
          <t>fiber=1.5 g/100ml</t>
        </is>
      </c>
      <c r="F195" t="inlineStr">
        <is>
          <t>contains fiber</t>
        </is>
      </c>
      <c r="G195" t="inlineStr"/>
    </row>
    <row r="196">
      <c r="A196" t="inlineStr">
        <is>
          <t>1.1.7</t>
        </is>
      </c>
      <c r="B196" t="inlineStr">
        <is>
          <t>Isosource Standard Fibre 500 ml</t>
        </is>
      </c>
      <c r="C196" t="inlineStr">
        <is>
          <t>gluten_free</t>
        </is>
      </c>
      <c r="D196" s="9" t="inlineStr">
        <is>
          <t>PASS</t>
        </is>
      </c>
      <c r="E196" t="inlineStr">
        <is>
          <t>True</t>
        </is>
      </c>
      <c r="F196" t="inlineStr">
        <is>
          <t>True</t>
        </is>
      </c>
      <c r="G196" t="inlineStr"/>
    </row>
    <row r="197">
      <c r="A197" t="inlineStr">
        <is>
          <t>1.1.7</t>
        </is>
      </c>
      <c r="B197" t="inlineStr">
        <is>
          <t>Isosource Standard Fibre 500 ml</t>
        </is>
      </c>
      <c r="C197" t="inlineStr">
        <is>
          <t>nutritionally_complete</t>
        </is>
      </c>
      <c r="D197" s="10" t="inlineStr">
        <is>
          <t>UNKNOWN</t>
        </is>
      </c>
      <c r="E197" t="inlineStr">
        <is>
          <t>N/A</t>
        </is>
      </c>
      <c r="F197" t="inlineStr">
        <is>
          <t>True</t>
        </is>
      </c>
      <c r="G197" t="inlineStr">
        <is>
          <t>Cannot determine 'nutritionally_complete' for this product</t>
        </is>
      </c>
    </row>
    <row r="198">
      <c r="A198" t="inlineStr">
        <is>
          <t>1.1.7</t>
        </is>
      </c>
      <c r="B198" t="inlineStr">
        <is>
          <t>Isosource Standard Fibre 500 ml</t>
        </is>
      </c>
      <c r="C198" t="inlineStr">
        <is>
          <t>formulation</t>
        </is>
      </c>
      <c r="D198" s="9" t="inlineStr">
        <is>
          <t>PASS</t>
        </is>
      </c>
      <c r="E198" t="inlineStr">
        <is>
          <t>liquid</t>
        </is>
      </c>
      <c r="F198" t="inlineStr">
        <is>
          <t>liquid</t>
        </is>
      </c>
      <c r="G198" t="inlineStr"/>
    </row>
    <row r="199">
      <c r="A199" t="inlineStr">
        <is>
          <t>1.1.7</t>
        </is>
      </c>
      <c r="B199" t="inlineStr">
        <is>
          <t>Isosource Standard Fibre 500 ml</t>
        </is>
      </c>
      <c r="C199" t="inlineStr">
        <is>
          <t>route</t>
        </is>
      </c>
      <c r="D199" s="9" t="inlineStr">
        <is>
          <t>PASS</t>
        </is>
      </c>
      <c r="E199" t="inlineStr">
        <is>
          <t>enteral</t>
        </is>
      </c>
      <c r="F199" t="inlineStr">
        <is>
          <t>enteral</t>
        </is>
      </c>
      <c r="G199" t="inlineStr"/>
    </row>
    <row r="200">
      <c r="A200" t="inlineStr">
        <is>
          <t>1.1.8</t>
        </is>
      </c>
      <c r="B200" t="inlineStr">
        <is>
          <t>Isosource Energy 500 ml</t>
        </is>
      </c>
      <c r="C200" t="inlineStr">
        <is>
          <t>energy</t>
        </is>
      </c>
      <c r="D200" s="9" t="inlineStr">
        <is>
          <t>PASS</t>
        </is>
      </c>
      <c r="E200" t="inlineStr">
        <is>
          <t>159.0 kcal/100ml</t>
        </is>
      </c>
      <c r="F200" t="inlineStr">
        <is>
          <t>150.0-160.0 kcal/100ml</t>
        </is>
      </c>
      <c r="G200" t="inlineStr"/>
    </row>
    <row r="201">
      <c r="A201" t="inlineStr">
        <is>
          <t>1.1.8</t>
        </is>
      </c>
      <c r="B201" t="inlineStr">
        <is>
          <t>Isosource Energy 500 ml</t>
        </is>
      </c>
      <c r="C201" t="inlineStr">
        <is>
          <t>osmolarity</t>
        </is>
      </c>
      <c r="D201" s="9" t="inlineStr">
        <is>
          <t>PASS</t>
        </is>
      </c>
      <c r="E201" t="inlineStr">
        <is>
          <t>290.0 mOsm/l</t>
        </is>
      </c>
      <c r="F201" t="inlineStr">
        <is>
          <t>&lt;= 400.0 mOsm/l</t>
        </is>
      </c>
      <c r="G201" t="inlineStr"/>
    </row>
    <row r="202">
      <c r="A202" t="inlineStr">
        <is>
          <t>1.1.8</t>
        </is>
      </c>
      <c r="B202" t="inlineStr">
        <is>
          <t>Isosource Energy 500 ml</t>
        </is>
      </c>
      <c r="C202" t="inlineStr">
        <is>
          <t>protein</t>
        </is>
      </c>
      <c r="D202" s="9" t="inlineStr">
        <is>
          <t>PASS</t>
        </is>
      </c>
      <c r="E202" t="inlineStr">
        <is>
          <t>6.2 g/100ml</t>
        </is>
      </c>
      <c r="F202" t="inlineStr">
        <is>
          <t>&gt;= 6.0 g/100ml</t>
        </is>
      </c>
      <c r="G202" t="inlineStr"/>
    </row>
    <row r="203">
      <c r="A203" t="inlineStr">
        <is>
          <t>1.1.8</t>
        </is>
      </c>
      <c r="B203" t="inlineStr">
        <is>
          <t>Isosource Energy 500 ml</t>
        </is>
      </c>
      <c r="C203" t="inlineStr">
        <is>
          <t>volume</t>
        </is>
      </c>
      <c r="D203" s="9" t="inlineStr">
        <is>
          <t>PASS</t>
        </is>
      </c>
      <c r="E203" t="inlineStr">
        <is>
          <t>500.0 ml</t>
        </is>
      </c>
      <c r="F203">
        <f> 500.0 ml</f>
        <v/>
      </c>
      <c r="G203" t="inlineStr"/>
    </row>
    <row r="204">
      <c r="A204" t="inlineStr">
        <is>
          <t>1.1.8</t>
        </is>
      </c>
      <c r="B204" t="inlineStr">
        <is>
          <t>Isosource Energy 500 ml</t>
        </is>
      </c>
      <c r="C204" t="inlineStr">
        <is>
          <t>contains_fiber</t>
        </is>
      </c>
      <c r="D204" s="9" t="inlineStr">
        <is>
          <t>PASS</t>
        </is>
      </c>
      <c r="E204" t="inlineStr">
        <is>
          <t>fiber=0.0 g/100ml</t>
        </is>
      </c>
      <c r="F204" t="inlineStr">
        <is>
          <t>no fiber</t>
        </is>
      </c>
      <c r="G204" t="inlineStr"/>
    </row>
    <row r="205">
      <c r="A205" t="inlineStr">
        <is>
          <t>1.1.8</t>
        </is>
      </c>
      <c r="B205" t="inlineStr">
        <is>
          <t>Isosource Energy 500 ml</t>
        </is>
      </c>
      <c r="C205" t="inlineStr">
        <is>
          <t>gluten_free</t>
        </is>
      </c>
      <c r="D205" s="9" t="inlineStr">
        <is>
          <t>PASS</t>
        </is>
      </c>
      <c r="E205" t="inlineStr">
        <is>
          <t>True</t>
        </is>
      </c>
      <c r="F205" t="inlineStr">
        <is>
          <t>True</t>
        </is>
      </c>
      <c r="G205" t="inlineStr"/>
    </row>
    <row r="206">
      <c r="A206" t="inlineStr">
        <is>
          <t>1.1.8</t>
        </is>
      </c>
      <c r="B206" t="inlineStr">
        <is>
          <t>Isosource Energy 500 ml</t>
        </is>
      </c>
      <c r="C206" t="inlineStr">
        <is>
          <t>nutritionally_complete</t>
        </is>
      </c>
      <c r="D206" s="10" t="inlineStr">
        <is>
          <t>UNKNOWN</t>
        </is>
      </c>
      <c r="E206" t="inlineStr">
        <is>
          <t>N/A</t>
        </is>
      </c>
      <c r="F206" t="inlineStr">
        <is>
          <t>True</t>
        </is>
      </c>
      <c r="G206" t="inlineStr">
        <is>
          <t>Cannot determine 'nutritionally_complete' for this product</t>
        </is>
      </c>
    </row>
    <row r="207">
      <c r="A207" t="inlineStr">
        <is>
          <t>1.1.8</t>
        </is>
      </c>
      <c r="B207" t="inlineStr">
        <is>
          <t>Isosource Energy 500 ml</t>
        </is>
      </c>
      <c r="C207" t="inlineStr">
        <is>
          <t>formulation</t>
        </is>
      </c>
      <c r="D207" s="9" t="inlineStr">
        <is>
          <t>PASS</t>
        </is>
      </c>
      <c r="E207" t="inlineStr">
        <is>
          <t>liquid</t>
        </is>
      </c>
      <c r="F207" t="inlineStr">
        <is>
          <t>liquid</t>
        </is>
      </c>
      <c r="G207" t="inlineStr"/>
    </row>
    <row r="208">
      <c r="A208" t="inlineStr">
        <is>
          <t>1.1.8</t>
        </is>
      </c>
      <c r="B208" t="inlineStr">
        <is>
          <t>Isosource Energy 500 ml</t>
        </is>
      </c>
      <c r="C208" t="inlineStr">
        <is>
          <t>route</t>
        </is>
      </c>
      <c r="D208" s="9" t="inlineStr">
        <is>
          <t>PASS</t>
        </is>
      </c>
      <c r="E208" t="inlineStr">
        <is>
          <t>enteral</t>
        </is>
      </c>
      <c r="F208" t="inlineStr">
        <is>
          <t>enteral</t>
        </is>
      </c>
      <c r="G208" t="inlineStr"/>
    </row>
    <row r="209">
      <c r="A209" t="inlineStr">
        <is>
          <t>1.1.8</t>
        </is>
      </c>
      <c r="B209" t="inlineStr">
        <is>
          <t>Isosource Energy Fibre 500 ml</t>
        </is>
      </c>
      <c r="C209" t="inlineStr">
        <is>
          <t>energy</t>
        </is>
      </c>
      <c r="D209" s="9" t="inlineStr">
        <is>
          <t>PASS</t>
        </is>
      </c>
      <c r="E209" t="inlineStr">
        <is>
          <t>160.0 kcal/100ml</t>
        </is>
      </c>
      <c r="F209" t="inlineStr">
        <is>
          <t>150.0-160.0 kcal/100ml</t>
        </is>
      </c>
      <c r="G209" t="inlineStr"/>
    </row>
    <row r="210">
      <c r="A210" t="inlineStr">
        <is>
          <t>1.1.8</t>
        </is>
      </c>
      <c r="B210" t="inlineStr">
        <is>
          <t>Isosource Energy Fibre 500 ml</t>
        </is>
      </c>
      <c r="C210" t="inlineStr">
        <is>
          <t>osmolarity</t>
        </is>
      </c>
      <c r="D210" s="9" t="inlineStr">
        <is>
          <t>PASS</t>
        </is>
      </c>
      <c r="E210" t="inlineStr">
        <is>
          <t>315.0 mOsm/l</t>
        </is>
      </c>
      <c r="F210" t="inlineStr">
        <is>
          <t>&lt;= 400.0 mOsm/l</t>
        </is>
      </c>
      <c r="G210" t="inlineStr"/>
    </row>
    <row r="211">
      <c r="A211" t="inlineStr">
        <is>
          <t>1.1.8</t>
        </is>
      </c>
      <c r="B211" t="inlineStr">
        <is>
          <t>Isosource Energy Fibre 500 ml</t>
        </is>
      </c>
      <c r="C211" t="inlineStr">
        <is>
          <t>protein</t>
        </is>
      </c>
      <c r="D211" s="9" t="inlineStr">
        <is>
          <t>PASS</t>
        </is>
      </c>
      <c r="E211" t="inlineStr">
        <is>
          <t>6.3 g/100ml</t>
        </is>
      </c>
      <c r="F211" t="inlineStr">
        <is>
          <t>&gt;= 6.0 g/100ml</t>
        </is>
      </c>
      <c r="G211" t="inlineStr"/>
    </row>
    <row r="212">
      <c r="A212" t="inlineStr">
        <is>
          <t>1.1.8</t>
        </is>
      </c>
      <c r="B212" t="inlineStr">
        <is>
          <t>Isosource Energy Fibre 500 ml</t>
        </is>
      </c>
      <c r="C212" t="inlineStr">
        <is>
          <t>volume</t>
        </is>
      </c>
      <c r="D212" s="9" t="inlineStr">
        <is>
          <t>PASS</t>
        </is>
      </c>
      <c r="E212" t="inlineStr">
        <is>
          <t>500.0 ml</t>
        </is>
      </c>
      <c r="F212">
        <f> 500.0 ml</f>
        <v/>
      </c>
      <c r="G212" t="inlineStr"/>
    </row>
    <row r="213">
      <c r="A213" t="inlineStr">
        <is>
          <t>1.1.8</t>
        </is>
      </c>
      <c r="B213" t="inlineStr">
        <is>
          <t>Isosource Energy Fibre 500 ml</t>
        </is>
      </c>
      <c r="C213" t="inlineStr">
        <is>
          <t>contains_fiber</t>
        </is>
      </c>
      <c r="D213" s="11" t="inlineStr">
        <is>
          <t>FAIL</t>
        </is>
      </c>
      <c r="E213" t="inlineStr">
        <is>
          <t>fiber=1.5 g/100ml</t>
        </is>
      </c>
      <c r="F213" t="inlineStr">
        <is>
          <t>no fiber</t>
        </is>
      </c>
      <c r="G213" t="inlineStr">
        <is>
          <t>Product contains fiber (1.5 g/100ml)</t>
        </is>
      </c>
    </row>
    <row r="214">
      <c r="A214" t="inlineStr">
        <is>
          <t>1.1.8</t>
        </is>
      </c>
      <c r="B214" t="inlineStr">
        <is>
          <t>Isosource Energy Fibre 500 ml</t>
        </is>
      </c>
      <c r="C214" t="inlineStr">
        <is>
          <t>gluten_free</t>
        </is>
      </c>
      <c r="D214" s="9" t="inlineStr">
        <is>
          <t>PASS</t>
        </is>
      </c>
      <c r="E214" t="inlineStr">
        <is>
          <t>True</t>
        </is>
      </c>
      <c r="F214" t="inlineStr">
        <is>
          <t>True</t>
        </is>
      </c>
      <c r="G214" t="inlineStr"/>
    </row>
    <row r="215">
      <c r="A215" t="inlineStr">
        <is>
          <t>1.1.8</t>
        </is>
      </c>
      <c r="B215" t="inlineStr">
        <is>
          <t>Isosource Energy Fibre 500 ml</t>
        </is>
      </c>
      <c r="C215" t="inlineStr">
        <is>
          <t>nutritionally_complete</t>
        </is>
      </c>
      <c r="D215" s="10" t="inlineStr">
        <is>
          <t>UNKNOWN</t>
        </is>
      </c>
      <c r="E215" t="inlineStr">
        <is>
          <t>N/A</t>
        </is>
      </c>
      <c r="F215" t="inlineStr">
        <is>
          <t>True</t>
        </is>
      </c>
      <c r="G215" t="inlineStr">
        <is>
          <t>Cannot determine 'nutritionally_complete' for this product</t>
        </is>
      </c>
    </row>
    <row r="216">
      <c r="A216" t="inlineStr">
        <is>
          <t>1.1.8</t>
        </is>
      </c>
      <c r="B216" t="inlineStr">
        <is>
          <t>Isosource Energy Fibre 500 ml</t>
        </is>
      </c>
      <c r="C216" t="inlineStr">
        <is>
          <t>formulation</t>
        </is>
      </c>
      <c r="D216" s="9" t="inlineStr">
        <is>
          <t>PASS</t>
        </is>
      </c>
      <c r="E216" t="inlineStr">
        <is>
          <t>liquid</t>
        </is>
      </c>
      <c r="F216" t="inlineStr">
        <is>
          <t>liquid</t>
        </is>
      </c>
      <c r="G216" t="inlineStr"/>
    </row>
    <row r="217">
      <c r="A217" t="inlineStr">
        <is>
          <t>1.1.8</t>
        </is>
      </c>
      <c r="B217" t="inlineStr">
        <is>
          <t>Isosource Energy Fibre 500 ml</t>
        </is>
      </c>
      <c r="C217" t="inlineStr">
        <is>
          <t>route</t>
        </is>
      </c>
      <c r="D217" s="9" t="inlineStr">
        <is>
          <t>PASS</t>
        </is>
      </c>
      <c r="E217" t="inlineStr">
        <is>
          <t>enteral</t>
        </is>
      </c>
      <c r="F217" t="inlineStr">
        <is>
          <t>enteral</t>
        </is>
      </c>
      <c r="G217" t="inlineStr"/>
    </row>
    <row r="218">
      <c r="A218" t="inlineStr">
        <is>
          <t>1.1.8</t>
        </is>
      </c>
      <c r="B218" t="inlineStr">
        <is>
          <t>Isosource 2.0 Protein 500 ml</t>
        </is>
      </c>
      <c r="C218" t="inlineStr">
        <is>
          <t>energy</t>
        </is>
      </c>
      <c r="D218" s="11" t="inlineStr">
        <is>
          <t>FAIL</t>
        </is>
      </c>
      <c r="E218" t="inlineStr">
        <is>
          <t>200.0 kcal/100ml</t>
        </is>
      </c>
      <c r="F218" t="inlineStr">
        <is>
          <t>150.0-160.0 kcal/100ml</t>
        </is>
      </c>
      <c r="G218" t="inlineStr">
        <is>
          <t>200.0 outside range 150.0-160.0</t>
        </is>
      </c>
    </row>
    <row r="219">
      <c r="A219" t="inlineStr">
        <is>
          <t>1.1.8</t>
        </is>
      </c>
      <c r="B219" t="inlineStr">
        <is>
          <t>Isosource 2.0 Protein 500 ml</t>
        </is>
      </c>
      <c r="C219" t="inlineStr">
        <is>
          <t>osmolarity</t>
        </is>
      </c>
      <c r="D219" s="9" t="inlineStr">
        <is>
          <t>PASS</t>
        </is>
      </c>
      <c r="E219" t="inlineStr">
        <is>
          <t>362.0 mOsm/l</t>
        </is>
      </c>
      <c r="F219" t="inlineStr">
        <is>
          <t>&lt;= 400.0 mOsm/l</t>
        </is>
      </c>
      <c r="G219" t="inlineStr"/>
    </row>
    <row r="220">
      <c r="A220" t="inlineStr">
        <is>
          <t>1.1.8</t>
        </is>
      </c>
      <c r="B220" t="inlineStr">
        <is>
          <t>Isosource 2.0 Protein 500 ml</t>
        </is>
      </c>
      <c r="C220" t="inlineStr">
        <is>
          <t>protein</t>
        </is>
      </c>
      <c r="D220" s="9" t="inlineStr">
        <is>
          <t>PASS</t>
        </is>
      </c>
      <c r="E220" t="inlineStr">
        <is>
          <t>10.0 g/100ml</t>
        </is>
      </c>
      <c r="F220" t="inlineStr">
        <is>
          <t>&gt;= 6.0 g/100ml</t>
        </is>
      </c>
      <c r="G220" t="inlineStr"/>
    </row>
    <row r="221">
      <c r="A221" t="inlineStr">
        <is>
          <t>1.1.8</t>
        </is>
      </c>
      <c r="B221" t="inlineStr">
        <is>
          <t>Isosource 2.0 Protein 500 ml</t>
        </is>
      </c>
      <c r="C221" t="inlineStr">
        <is>
          <t>volume</t>
        </is>
      </c>
      <c r="D221" s="9" t="inlineStr">
        <is>
          <t>PASS</t>
        </is>
      </c>
      <c r="E221" t="inlineStr">
        <is>
          <t>500.0 ml</t>
        </is>
      </c>
      <c r="F221">
        <f> 500.0 ml</f>
        <v/>
      </c>
      <c r="G221" t="inlineStr"/>
    </row>
    <row r="222">
      <c r="A222" t="inlineStr">
        <is>
          <t>1.1.8</t>
        </is>
      </c>
      <c r="B222" t="inlineStr">
        <is>
          <t>Isosource 2.0 Protein 500 ml</t>
        </is>
      </c>
      <c r="C222" t="inlineStr">
        <is>
          <t>contains_fiber</t>
        </is>
      </c>
      <c r="D222" s="9" t="inlineStr">
        <is>
          <t>PASS</t>
        </is>
      </c>
      <c r="E222" t="inlineStr">
        <is>
          <t>fiber=0.0 g/100ml</t>
        </is>
      </c>
      <c r="F222" t="inlineStr">
        <is>
          <t>no fiber</t>
        </is>
      </c>
      <c r="G222" t="inlineStr"/>
    </row>
    <row r="223">
      <c r="A223" t="inlineStr">
        <is>
          <t>1.1.8</t>
        </is>
      </c>
      <c r="B223" t="inlineStr">
        <is>
          <t>Isosource 2.0 Protein 500 ml</t>
        </is>
      </c>
      <c r="C223" t="inlineStr">
        <is>
          <t>gluten_free</t>
        </is>
      </c>
      <c r="D223" s="9" t="inlineStr">
        <is>
          <t>PASS</t>
        </is>
      </c>
      <c r="E223" t="inlineStr">
        <is>
          <t>True</t>
        </is>
      </c>
      <c r="F223" t="inlineStr">
        <is>
          <t>True</t>
        </is>
      </c>
      <c r="G223" t="inlineStr"/>
    </row>
    <row r="224">
      <c r="A224" t="inlineStr">
        <is>
          <t>1.1.8</t>
        </is>
      </c>
      <c r="B224" t="inlineStr">
        <is>
          <t>Isosource 2.0 Protein 500 ml</t>
        </is>
      </c>
      <c r="C224" t="inlineStr">
        <is>
          <t>nutritionally_complete</t>
        </is>
      </c>
      <c r="D224" s="10" t="inlineStr">
        <is>
          <t>UNKNOWN</t>
        </is>
      </c>
      <c r="E224" t="inlineStr">
        <is>
          <t>N/A</t>
        </is>
      </c>
      <c r="F224" t="inlineStr">
        <is>
          <t>True</t>
        </is>
      </c>
      <c r="G224" t="inlineStr">
        <is>
          <t>Cannot determine 'nutritionally_complete' for this product</t>
        </is>
      </c>
    </row>
    <row r="225">
      <c r="A225" t="inlineStr">
        <is>
          <t>1.1.8</t>
        </is>
      </c>
      <c r="B225" t="inlineStr">
        <is>
          <t>Isosource 2.0 Protein 500 ml</t>
        </is>
      </c>
      <c r="C225" t="inlineStr">
        <is>
          <t>formulation</t>
        </is>
      </c>
      <c r="D225" s="9" t="inlineStr">
        <is>
          <t>PASS</t>
        </is>
      </c>
      <c r="E225" t="inlineStr">
        <is>
          <t>liquid</t>
        </is>
      </c>
      <c r="F225" t="inlineStr">
        <is>
          <t>liquid</t>
        </is>
      </c>
      <c r="G225" t="inlineStr"/>
    </row>
    <row r="226">
      <c r="A226" t="inlineStr">
        <is>
          <t>1.1.8</t>
        </is>
      </c>
      <c r="B226" t="inlineStr">
        <is>
          <t>Isosource 2.0 Protein 500 ml</t>
        </is>
      </c>
      <c r="C226" t="inlineStr">
        <is>
          <t>route</t>
        </is>
      </c>
      <c r="D226" s="9" t="inlineStr">
        <is>
          <t>PASS</t>
        </is>
      </c>
      <c r="E226" t="inlineStr">
        <is>
          <t>enteral</t>
        </is>
      </c>
      <c r="F226" t="inlineStr">
        <is>
          <t>enteral</t>
        </is>
      </c>
      <c r="G226" t="inlineStr"/>
    </row>
    <row r="227">
      <c r="A227" t="inlineStr">
        <is>
          <t>1.1.9</t>
        </is>
      </c>
      <c r="B227" t="inlineStr">
        <is>
          <t>Isosource Energy 500 ml</t>
        </is>
      </c>
      <c r="C227" t="inlineStr">
        <is>
          <t>energy</t>
        </is>
      </c>
      <c r="D227" s="9" t="inlineStr">
        <is>
          <t>PASS</t>
        </is>
      </c>
      <c r="E227" t="inlineStr">
        <is>
          <t>159.0 kcal/100ml</t>
        </is>
      </c>
      <c r="F227" t="inlineStr">
        <is>
          <t>150.0-160.0 kcal/100ml</t>
        </is>
      </c>
      <c r="G227" t="inlineStr"/>
    </row>
    <row r="228">
      <c r="A228" t="inlineStr">
        <is>
          <t>1.1.9</t>
        </is>
      </c>
      <c r="B228" t="inlineStr">
        <is>
          <t>Isosource Energy 500 ml</t>
        </is>
      </c>
      <c r="C228" t="inlineStr">
        <is>
          <t>osmolarity</t>
        </is>
      </c>
      <c r="D228" s="9" t="inlineStr">
        <is>
          <t>PASS</t>
        </is>
      </c>
      <c r="E228" t="inlineStr">
        <is>
          <t>290.0 mOsm/l</t>
        </is>
      </c>
      <c r="F228" t="inlineStr">
        <is>
          <t>&lt;= 400.0 mOsm/l</t>
        </is>
      </c>
      <c r="G228" t="inlineStr"/>
    </row>
    <row r="229">
      <c r="A229" t="inlineStr">
        <is>
          <t>1.1.9</t>
        </is>
      </c>
      <c r="B229" t="inlineStr">
        <is>
          <t>Isosource Energy 500 ml</t>
        </is>
      </c>
      <c r="C229" t="inlineStr">
        <is>
          <t>protein</t>
        </is>
      </c>
      <c r="D229" s="9" t="inlineStr">
        <is>
          <t>PASS</t>
        </is>
      </c>
      <c r="E229" t="inlineStr">
        <is>
          <t>6.2 g/100ml</t>
        </is>
      </c>
      <c r="F229" t="inlineStr">
        <is>
          <t>&gt;= 6.0 g/100ml</t>
        </is>
      </c>
      <c r="G229" t="inlineStr"/>
    </row>
    <row r="230">
      <c r="A230" t="inlineStr">
        <is>
          <t>1.1.9</t>
        </is>
      </c>
      <c r="B230" t="inlineStr">
        <is>
          <t>Isosource Energy 500 ml</t>
        </is>
      </c>
      <c r="C230" t="inlineStr">
        <is>
          <t>volume</t>
        </is>
      </c>
      <c r="D230" s="11" t="inlineStr">
        <is>
          <t>FAIL</t>
        </is>
      </c>
      <c r="E230" t="inlineStr">
        <is>
          <t>500.0 ml</t>
        </is>
      </c>
      <c r="F230">
        <f> 1000.0 ml</f>
        <v/>
      </c>
      <c r="G230" t="inlineStr">
        <is>
          <t>500.0 ml != 1000.0 ml</t>
        </is>
      </c>
    </row>
    <row r="231">
      <c r="A231" t="inlineStr">
        <is>
          <t>1.1.9</t>
        </is>
      </c>
      <c r="B231" t="inlineStr">
        <is>
          <t>Isosource Energy 500 ml</t>
        </is>
      </c>
      <c r="C231" t="inlineStr">
        <is>
          <t>contains_fiber</t>
        </is>
      </c>
      <c r="D231" s="9" t="inlineStr">
        <is>
          <t>PASS</t>
        </is>
      </c>
      <c r="E231" t="inlineStr">
        <is>
          <t>fiber=0.0 g/100ml</t>
        </is>
      </c>
      <c r="F231" t="inlineStr">
        <is>
          <t>no fiber</t>
        </is>
      </c>
      <c r="G231" t="inlineStr"/>
    </row>
    <row r="232">
      <c r="A232" t="inlineStr">
        <is>
          <t>1.1.9</t>
        </is>
      </c>
      <c r="B232" t="inlineStr">
        <is>
          <t>Isosource Energy 500 ml</t>
        </is>
      </c>
      <c r="C232" t="inlineStr">
        <is>
          <t>gluten_free</t>
        </is>
      </c>
      <c r="D232" s="9" t="inlineStr">
        <is>
          <t>PASS</t>
        </is>
      </c>
      <c r="E232" t="inlineStr">
        <is>
          <t>True</t>
        </is>
      </c>
      <c r="F232" t="inlineStr">
        <is>
          <t>True</t>
        </is>
      </c>
      <c r="G232" t="inlineStr"/>
    </row>
    <row r="233">
      <c r="A233" t="inlineStr">
        <is>
          <t>1.1.9</t>
        </is>
      </c>
      <c r="B233" t="inlineStr">
        <is>
          <t>Isosource Energy 500 ml</t>
        </is>
      </c>
      <c r="C233" t="inlineStr">
        <is>
          <t>nutritionally_complete</t>
        </is>
      </c>
      <c r="D233" s="10" t="inlineStr">
        <is>
          <t>UNKNOWN</t>
        </is>
      </c>
      <c r="E233" t="inlineStr">
        <is>
          <t>N/A</t>
        </is>
      </c>
      <c r="F233" t="inlineStr">
        <is>
          <t>True</t>
        </is>
      </c>
      <c r="G233" t="inlineStr">
        <is>
          <t>Cannot determine 'nutritionally_complete' for this product</t>
        </is>
      </c>
    </row>
    <row r="234">
      <c r="A234" t="inlineStr">
        <is>
          <t>1.1.9</t>
        </is>
      </c>
      <c r="B234" t="inlineStr">
        <is>
          <t>Isosource Energy 500 ml</t>
        </is>
      </c>
      <c r="C234" t="inlineStr">
        <is>
          <t>formulation</t>
        </is>
      </c>
      <c r="D234" s="9" t="inlineStr">
        <is>
          <t>PASS</t>
        </is>
      </c>
      <c r="E234" t="inlineStr">
        <is>
          <t>liquid</t>
        </is>
      </c>
      <c r="F234" t="inlineStr">
        <is>
          <t>liquid</t>
        </is>
      </c>
      <c r="G234" t="inlineStr"/>
    </row>
    <row r="235">
      <c r="A235" t="inlineStr">
        <is>
          <t>1.1.9</t>
        </is>
      </c>
      <c r="B235" t="inlineStr">
        <is>
          <t>Isosource Energy 500 ml</t>
        </is>
      </c>
      <c r="C235" t="inlineStr">
        <is>
          <t>route</t>
        </is>
      </c>
      <c r="D235" s="9" t="inlineStr">
        <is>
          <t>PASS</t>
        </is>
      </c>
      <c r="E235" t="inlineStr">
        <is>
          <t>enteral</t>
        </is>
      </c>
      <c r="F235" t="inlineStr">
        <is>
          <t>enteral</t>
        </is>
      </c>
      <c r="G235" t="inlineStr"/>
    </row>
    <row r="236">
      <c r="A236" t="inlineStr">
        <is>
          <t>1.1.9</t>
        </is>
      </c>
      <c r="B236" t="inlineStr">
        <is>
          <t>Isosource Standard 1000 ml</t>
        </is>
      </c>
      <c r="C236" t="inlineStr">
        <is>
          <t>energy</t>
        </is>
      </c>
      <c r="D236" s="11" t="inlineStr">
        <is>
          <t>FAIL</t>
        </is>
      </c>
      <c r="E236" t="inlineStr">
        <is>
          <t>103.0 kcal/100ml</t>
        </is>
      </c>
      <c r="F236" t="inlineStr">
        <is>
          <t>150.0-160.0 kcal/100ml</t>
        </is>
      </c>
      <c r="G236" t="inlineStr">
        <is>
          <t>103.0 outside range 150.0-160.0</t>
        </is>
      </c>
    </row>
    <row r="237">
      <c r="A237" t="inlineStr">
        <is>
          <t>1.1.9</t>
        </is>
      </c>
      <c r="B237" t="inlineStr">
        <is>
          <t>Isosource Standard 1000 ml</t>
        </is>
      </c>
      <c r="C237" t="inlineStr">
        <is>
          <t>osmolarity</t>
        </is>
      </c>
      <c r="D237" s="9" t="inlineStr">
        <is>
          <t>PASS</t>
        </is>
      </c>
      <c r="E237" t="inlineStr">
        <is>
          <t>234.0 mOsm/l</t>
        </is>
      </c>
      <c r="F237" t="inlineStr">
        <is>
          <t>&lt;= 400.0 mOsm/l</t>
        </is>
      </c>
      <c r="G237" t="inlineStr"/>
    </row>
    <row r="238">
      <c r="A238" t="inlineStr">
        <is>
          <t>1.1.9</t>
        </is>
      </c>
      <c r="B238" t="inlineStr">
        <is>
          <t>Isosource Standard 1000 ml</t>
        </is>
      </c>
      <c r="C238" t="inlineStr">
        <is>
          <t>protein</t>
        </is>
      </c>
      <c r="D238" s="11" t="inlineStr">
        <is>
          <t>FAIL</t>
        </is>
      </c>
      <c r="E238" t="inlineStr">
        <is>
          <t>4.0 g/100ml</t>
        </is>
      </c>
      <c r="F238" t="inlineStr">
        <is>
          <t>&gt;= 6.0 g/100ml</t>
        </is>
      </c>
      <c r="G238" t="inlineStr">
        <is>
          <t>4.0 does not satisfy &gt;= 6.0</t>
        </is>
      </c>
    </row>
    <row r="239">
      <c r="A239" t="inlineStr">
        <is>
          <t>1.1.9</t>
        </is>
      </c>
      <c r="B239" t="inlineStr">
        <is>
          <t>Isosource Standard 1000 ml</t>
        </is>
      </c>
      <c r="C239" t="inlineStr">
        <is>
          <t>volume</t>
        </is>
      </c>
      <c r="D239" s="9" t="inlineStr">
        <is>
          <t>PASS</t>
        </is>
      </c>
      <c r="E239" t="inlineStr">
        <is>
          <t>1000.0 ml</t>
        </is>
      </c>
      <c r="F239">
        <f> 1000.0 ml</f>
        <v/>
      </c>
      <c r="G239" t="inlineStr"/>
    </row>
    <row r="240">
      <c r="A240" t="inlineStr">
        <is>
          <t>1.1.9</t>
        </is>
      </c>
      <c r="B240" t="inlineStr">
        <is>
          <t>Isosource Standard 1000 ml</t>
        </is>
      </c>
      <c r="C240" t="inlineStr">
        <is>
          <t>contains_fiber</t>
        </is>
      </c>
      <c r="D240" s="9" t="inlineStr">
        <is>
          <t>PASS</t>
        </is>
      </c>
      <c r="E240" t="inlineStr">
        <is>
          <t>fiber=0.0 g/100ml</t>
        </is>
      </c>
      <c r="F240" t="inlineStr">
        <is>
          <t>no fiber</t>
        </is>
      </c>
      <c r="G240" t="inlineStr"/>
    </row>
    <row r="241">
      <c r="A241" t="inlineStr">
        <is>
          <t>1.1.9</t>
        </is>
      </c>
      <c r="B241" t="inlineStr">
        <is>
          <t>Isosource Standard 1000 ml</t>
        </is>
      </c>
      <c r="C241" t="inlineStr">
        <is>
          <t>gluten_free</t>
        </is>
      </c>
      <c r="D241" s="9" t="inlineStr">
        <is>
          <t>PASS</t>
        </is>
      </c>
      <c r="E241" t="inlineStr">
        <is>
          <t>True</t>
        </is>
      </c>
      <c r="F241" t="inlineStr">
        <is>
          <t>True</t>
        </is>
      </c>
      <c r="G241" t="inlineStr"/>
    </row>
    <row r="242">
      <c r="A242" t="inlineStr">
        <is>
          <t>1.1.9</t>
        </is>
      </c>
      <c r="B242" t="inlineStr">
        <is>
          <t>Isosource Standard 1000 ml</t>
        </is>
      </c>
      <c r="C242" t="inlineStr">
        <is>
          <t>nutritionally_complete</t>
        </is>
      </c>
      <c r="D242" s="10" t="inlineStr">
        <is>
          <t>UNKNOWN</t>
        </is>
      </c>
      <c r="E242" t="inlineStr">
        <is>
          <t>N/A</t>
        </is>
      </c>
      <c r="F242" t="inlineStr">
        <is>
          <t>True</t>
        </is>
      </c>
      <c r="G242" t="inlineStr">
        <is>
          <t>Cannot determine 'nutritionally_complete' for this product</t>
        </is>
      </c>
    </row>
    <row r="243">
      <c r="A243" t="inlineStr">
        <is>
          <t>1.1.9</t>
        </is>
      </c>
      <c r="B243" t="inlineStr">
        <is>
          <t>Isosource Standard 1000 ml</t>
        </is>
      </c>
      <c r="C243" t="inlineStr">
        <is>
          <t>formulation</t>
        </is>
      </c>
      <c r="D243" s="9" t="inlineStr">
        <is>
          <t>PASS</t>
        </is>
      </c>
      <c r="E243" t="inlineStr">
        <is>
          <t>liquid</t>
        </is>
      </c>
      <c r="F243" t="inlineStr">
        <is>
          <t>liquid</t>
        </is>
      </c>
      <c r="G243" t="inlineStr"/>
    </row>
    <row r="244">
      <c r="A244" t="inlineStr">
        <is>
          <t>1.1.9</t>
        </is>
      </c>
      <c r="B244" t="inlineStr">
        <is>
          <t>Isosource Standard 1000 ml</t>
        </is>
      </c>
      <c r="C244" t="inlineStr">
        <is>
          <t>route</t>
        </is>
      </c>
      <c r="D244" s="9" t="inlineStr">
        <is>
          <t>PASS</t>
        </is>
      </c>
      <c r="E244" t="inlineStr">
        <is>
          <t>enteral</t>
        </is>
      </c>
      <c r="F244" t="inlineStr">
        <is>
          <t>enteral</t>
        </is>
      </c>
      <c r="G244" t="inlineStr"/>
    </row>
    <row r="245">
      <c r="A245" t="inlineStr">
        <is>
          <t>1.1.9</t>
        </is>
      </c>
      <c r="B245" t="inlineStr">
        <is>
          <t>Isosource Energy Fibre 500 ml</t>
        </is>
      </c>
      <c r="C245" t="inlineStr">
        <is>
          <t>energy</t>
        </is>
      </c>
      <c r="D245" s="9" t="inlineStr">
        <is>
          <t>PASS</t>
        </is>
      </c>
      <c r="E245" t="inlineStr">
        <is>
          <t>160.0 kcal/100ml</t>
        </is>
      </c>
      <c r="F245" t="inlineStr">
        <is>
          <t>150.0-160.0 kcal/100ml</t>
        </is>
      </c>
      <c r="G245" t="inlineStr"/>
    </row>
    <row r="246">
      <c r="A246" t="inlineStr">
        <is>
          <t>1.1.9</t>
        </is>
      </c>
      <c r="B246" t="inlineStr">
        <is>
          <t>Isosource Energy Fibre 500 ml</t>
        </is>
      </c>
      <c r="C246" t="inlineStr">
        <is>
          <t>osmolarity</t>
        </is>
      </c>
      <c r="D246" s="9" t="inlineStr">
        <is>
          <t>PASS</t>
        </is>
      </c>
      <c r="E246" t="inlineStr">
        <is>
          <t>315.0 mOsm/l</t>
        </is>
      </c>
      <c r="F246" t="inlineStr">
        <is>
          <t>&lt;= 400.0 mOsm/l</t>
        </is>
      </c>
      <c r="G246" t="inlineStr"/>
    </row>
    <row r="247">
      <c r="A247" t="inlineStr">
        <is>
          <t>1.1.9</t>
        </is>
      </c>
      <c r="B247" t="inlineStr">
        <is>
          <t>Isosource Energy Fibre 500 ml</t>
        </is>
      </c>
      <c r="C247" t="inlineStr">
        <is>
          <t>protein</t>
        </is>
      </c>
      <c r="D247" s="9" t="inlineStr">
        <is>
          <t>PASS</t>
        </is>
      </c>
      <c r="E247" t="inlineStr">
        <is>
          <t>6.3 g/100ml</t>
        </is>
      </c>
      <c r="F247" t="inlineStr">
        <is>
          <t>&gt;= 6.0 g/100ml</t>
        </is>
      </c>
      <c r="G247" t="inlineStr"/>
    </row>
    <row r="248">
      <c r="A248" t="inlineStr">
        <is>
          <t>1.1.9</t>
        </is>
      </c>
      <c r="B248" t="inlineStr">
        <is>
          <t>Isosource Energy Fibre 500 ml</t>
        </is>
      </c>
      <c r="C248" t="inlineStr">
        <is>
          <t>volume</t>
        </is>
      </c>
      <c r="D248" s="11" t="inlineStr">
        <is>
          <t>FAIL</t>
        </is>
      </c>
      <c r="E248" t="inlineStr">
        <is>
          <t>500.0 ml</t>
        </is>
      </c>
      <c r="F248">
        <f> 1000.0 ml</f>
        <v/>
      </c>
      <c r="G248" t="inlineStr">
        <is>
          <t>500.0 ml != 1000.0 ml</t>
        </is>
      </c>
    </row>
    <row r="249">
      <c r="A249" t="inlineStr">
        <is>
          <t>1.1.9</t>
        </is>
      </c>
      <c r="B249" t="inlineStr">
        <is>
          <t>Isosource Energy Fibre 500 ml</t>
        </is>
      </c>
      <c r="C249" t="inlineStr">
        <is>
          <t>contains_fiber</t>
        </is>
      </c>
      <c r="D249" s="11" t="inlineStr">
        <is>
          <t>FAIL</t>
        </is>
      </c>
      <c r="E249" t="inlineStr">
        <is>
          <t>fiber=1.5 g/100ml</t>
        </is>
      </c>
      <c r="F249" t="inlineStr">
        <is>
          <t>no fiber</t>
        </is>
      </c>
      <c r="G249" t="inlineStr">
        <is>
          <t>Product contains fiber (1.5 g/100ml)</t>
        </is>
      </c>
    </row>
    <row r="250">
      <c r="A250" t="inlineStr">
        <is>
          <t>1.1.9</t>
        </is>
      </c>
      <c r="B250" t="inlineStr">
        <is>
          <t>Isosource Energy Fibre 500 ml</t>
        </is>
      </c>
      <c r="C250" t="inlineStr">
        <is>
          <t>gluten_free</t>
        </is>
      </c>
      <c r="D250" s="9" t="inlineStr">
        <is>
          <t>PASS</t>
        </is>
      </c>
      <c r="E250" t="inlineStr">
        <is>
          <t>True</t>
        </is>
      </c>
      <c r="F250" t="inlineStr">
        <is>
          <t>True</t>
        </is>
      </c>
      <c r="G250" t="inlineStr"/>
    </row>
    <row r="251">
      <c r="A251" t="inlineStr">
        <is>
          <t>1.1.9</t>
        </is>
      </c>
      <c r="B251" t="inlineStr">
        <is>
          <t>Isosource Energy Fibre 500 ml</t>
        </is>
      </c>
      <c r="C251" t="inlineStr">
        <is>
          <t>nutritionally_complete</t>
        </is>
      </c>
      <c r="D251" s="10" t="inlineStr">
        <is>
          <t>UNKNOWN</t>
        </is>
      </c>
      <c r="E251" t="inlineStr">
        <is>
          <t>N/A</t>
        </is>
      </c>
      <c r="F251" t="inlineStr">
        <is>
          <t>True</t>
        </is>
      </c>
      <c r="G251" t="inlineStr">
        <is>
          <t>Cannot determine 'nutritionally_complete' for this product</t>
        </is>
      </c>
    </row>
    <row r="252">
      <c r="A252" t="inlineStr">
        <is>
          <t>1.1.9</t>
        </is>
      </c>
      <c r="B252" t="inlineStr">
        <is>
          <t>Isosource Energy Fibre 500 ml</t>
        </is>
      </c>
      <c r="C252" t="inlineStr">
        <is>
          <t>formulation</t>
        </is>
      </c>
      <c r="D252" s="9" t="inlineStr">
        <is>
          <t>PASS</t>
        </is>
      </c>
      <c r="E252" t="inlineStr">
        <is>
          <t>liquid</t>
        </is>
      </c>
      <c r="F252" t="inlineStr">
        <is>
          <t>liquid</t>
        </is>
      </c>
      <c r="G252" t="inlineStr"/>
    </row>
    <row r="253">
      <c r="A253" t="inlineStr">
        <is>
          <t>1.1.9</t>
        </is>
      </c>
      <c r="B253" t="inlineStr">
        <is>
          <t>Isosource Energy Fibre 500 ml</t>
        </is>
      </c>
      <c r="C253" t="inlineStr">
        <is>
          <t>route</t>
        </is>
      </c>
      <c r="D253" s="9" t="inlineStr">
        <is>
          <t>PASS</t>
        </is>
      </c>
      <c r="E253" t="inlineStr">
        <is>
          <t>enteral</t>
        </is>
      </c>
      <c r="F253" t="inlineStr">
        <is>
          <t>enteral</t>
        </is>
      </c>
      <c r="G253" t="inlineStr"/>
    </row>
    <row r="254">
      <c r="A254" t="inlineStr">
        <is>
          <t>1.1.10</t>
        </is>
      </c>
      <c r="B254" t="inlineStr">
        <is>
          <t>Isosource Energy Fibre 500 ml</t>
        </is>
      </c>
      <c r="C254" t="inlineStr">
        <is>
          <t>energy</t>
        </is>
      </c>
      <c r="D254" s="9" t="inlineStr">
        <is>
          <t>PASS</t>
        </is>
      </c>
      <c r="E254" t="inlineStr">
        <is>
          <t>160.0 kcal/100ml</t>
        </is>
      </c>
      <c r="F254" t="inlineStr">
        <is>
          <t>150.0-160.0 kcal/100ml</t>
        </is>
      </c>
      <c r="G254" t="inlineStr"/>
    </row>
    <row r="255">
      <c r="A255" t="inlineStr">
        <is>
          <t>1.1.10</t>
        </is>
      </c>
      <c r="B255" t="inlineStr">
        <is>
          <t>Isosource Energy Fibre 500 ml</t>
        </is>
      </c>
      <c r="C255" t="inlineStr">
        <is>
          <t>osmolarity</t>
        </is>
      </c>
      <c r="D255" s="9" t="inlineStr">
        <is>
          <t>PASS</t>
        </is>
      </c>
      <c r="E255" t="inlineStr">
        <is>
          <t>315.0 mOsm/l</t>
        </is>
      </c>
      <c r="F255" t="inlineStr">
        <is>
          <t>&lt;= 480.0 mOsm/l</t>
        </is>
      </c>
      <c r="G255" t="inlineStr"/>
    </row>
    <row r="256">
      <c r="A256" t="inlineStr">
        <is>
          <t>1.1.10</t>
        </is>
      </c>
      <c r="B256" t="inlineStr">
        <is>
          <t>Isosource Energy Fibre 500 ml</t>
        </is>
      </c>
      <c r="C256" t="inlineStr">
        <is>
          <t>protein</t>
        </is>
      </c>
      <c r="D256" s="9" t="inlineStr">
        <is>
          <t>PASS</t>
        </is>
      </c>
      <c r="E256" t="inlineStr">
        <is>
          <t>6.3 g/100ml</t>
        </is>
      </c>
      <c r="F256" t="inlineStr">
        <is>
          <t>&gt;= 6.0 g/100ml</t>
        </is>
      </c>
      <c r="G256" t="inlineStr"/>
    </row>
    <row r="257">
      <c r="A257" t="inlineStr">
        <is>
          <t>1.1.10</t>
        </is>
      </c>
      <c r="B257" t="inlineStr">
        <is>
          <t>Isosource Energy Fibre 500 ml</t>
        </is>
      </c>
      <c r="C257" t="inlineStr">
        <is>
          <t>volume</t>
        </is>
      </c>
      <c r="D257" s="9" t="inlineStr">
        <is>
          <t>PASS</t>
        </is>
      </c>
      <c r="E257" t="inlineStr">
        <is>
          <t>500.0 ml</t>
        </is>
      </c>
      <c r="F257">
        <f> 500.0 ml</f>
        <v/>
      </c>
      <c r="G257" t="inlineStr"/>
    </row>
    <row r="258">
      <c r="A258" t="inlineStr">
        <is>
          <t>1.1.10</t>
        </is>
      </c>
      <c r="B258" t="inlineStr">
        <is>
          <t>Isosource Energy Fibre 500 ml</t>
        </is>
      </c>
      <c r="C258" t="inlineStr">
        <is>
          <t>contains_fiber</t>
        </is>
      </c>
      <c r="D258" s="9" t="inlineStr">
        <is>
          <t>PASS</t>
        </is>
      </c>
      <c r="E258" t="inlineStr">
        <is>
          <t>fiber=1.5 g/100ml</t>
        </is>
      </c>
      <c r="F258" t="inlineStr">
        <is>
          <t>contains fiber</t>
        </is>
      </c>
      <c r="G258" t="inlineStr"/>
    </row>
    <row r="259">
      <c r="A259" t="inlineStr">
        <is>
          <t>1.1.10</t>
        </is>
      </c>
      <c r="B259" t="inlineStr">
        <is>
          <t>Isosource Energy Fibre 500 ml</t>
        </is>
      </c>
      <c r="C259" t="inlineStr">
        <is>
          <t>gluten_free</t>
        </is>
      </c>
      <c r="D259" s="9" t="inlineStr">
        <is>
          <t>PASS</t>
        </is>
      </c>
      <c r="E259" t="inlineStr">
        <is>
          <t>True</t>
        </is>
      </c>
      <c r="F259" t="inlineStr">
        <is>
          <t>True</t>
        </is>
      </c>
      <c r="G259" t="inlineStr"/>
    </row>
    <row r="260">
      <c r="A260" t="inlineStr">
        <is>
          <t>1.1.10</t>
        </is>
      </c>
      <c r="B260" t="inlineStr">
        <is>
          <t>Isosource Energy Fibre 500 ml</t>
        </is>
      </c>
      <c r="C260" t="inlineStr">
        <is>
          <t>contains_omega3</t>
        </is>
      </c>
      <c r="D260" s="9" t="inlineStr">
        <is>
          <t>PASS</t>
        </is>
      </c>
      <c r="E260" t="inlineStr">
        <is>
          <t>True</t>
        </is>
      </c>
      <c r="F260" t="inlineStr">
        <is>
          <t>True</t>
        </is>
      </c>
      <c r="G260" t="inlineStr"/>
    </row>
    <row r="261">
      <c r="A261" t="inlineStr">
        <is>
          <t>1.1.10</t>
        </is>
      </c>
      <c r="B261" t="inlineStr">
        <is>
          <t>Isosource Energy Fibre 500 ml</t>
        </is>
      </c>
      <c r="C261" t="inlineStr">
        <is>
          <t>nutritionally_complete</t>
        </is>
      </c>
      <c r="D261" s="10" t="inlineStr">
        <is>
          <t>UNKNOWN</t>
        </is>
      </c>
      <c r="E261" t="inlineStr">
        <is>
          <t>N/A</t>
        </is>
      </c>
      <c r="F261" t="inlineStr">
        <is>
          <t>True</t>
        </is>
      </c>
      <c r="G261" t="inlineStr">
        <is>
          <t>Cannot determine 'nutritionally_complete' for this product</t>
        </is>
      </c>
    </row>
    <row r="262">
      <c r="A262" t="inlineStr">
        <is>
          <t>1.1.10</t>
        </is>
      </c>
      <c r="B262" t="inlineStr">
        <is>
          <t>Isosource Energy Fibre 500 ml</t>
        </is>
      </c>
      <c r="C262" t="inlineStr">
        <is>
          <t>formulation</t>
        </is>
      </c>
      <c r="D262" s="9" t="inlineStr">
        <is>
          <t>PASS</t>
        </is>
      </c>
      <c r="E262" t="inlineStr">
        <is>
          <t>liquid</t>
        </is>
      </c>
      <c r="F262" t="inlineStr">
        <is>
          <t>liquid</t>
        </is>
      </c>
      <c r="G262" t="inlineStr"/>
    </row>
    <row r="263">
      <c r="A263" t="inlineStr">
        <is>
          <t>1.1.10</t>
        </is>
      </c>
      <c r="B263" t="inlineStr">
        <is>
          <t>Isosource Energy Fibre 500 ml</t>
        </is>
      </c>
      <c r="C263" t="inlineStr">
        <is>
          <t>route</t>
        </is>
      </c>
      <c r="D263" s="9" t="inlineStr">
        <is>
          <t>PASS</t>
        </is>
      </c>
      <c r="E263" t="inlineStr">
        <is>
          <t>enteral</t>
        </is>
      </c>
      <c r="F263" t="inlineStr">
        <is>
          <t>enteral</t>
        </is>
      </c>
      <c r="G263" t="inlineStr"/>
    </row>
    <row r="264">
      <c r="A264" t="inlineStr">
        <is>
          <t>1.1.10</t>
        </is>
      </c>
      <c r="B264" t="inlineStr">
        <is>
          <t>Novasource GI Advance 500 ml</t>
        </is>
      </c>
      <c r="C264" t="inlineStr">
        <is>
          <t>energy</t>
        </is>
      </c>
      <c r="D264" s="9" t="inlineStr">
        <is>
          <t>PASS</t>
        </is>
      </c>
      <c r="E264" t="inlineStr">
        <is>
          <t>155.0 kcal/100ml</t>
        </is>
      </c>
      <c r="F264" t="inlineStr">
        <is>
          <t>150.0-160.0 kcal/100ml</t>
        </is>
      </c>
      <c r="G264" t="inlineStr"/>
    </row>
    <row r="265">
      <c r="A265" t="inlineStr">
        <is>
          <t>1.1.10</t>
        </is>
      </c>
      <c r="B265" t="inlineStr">
        <is>
          <t>Novasource GI Advance 500 ml</t>
        </is>
      </c>
      <c r="C265" t="inlineStr">
        <is>
          <t>osmolarity</t>
        </is>
      </c>
      <c r="D265" s="9" t="inlineStr">
        <is>
          <t>PASS</t>
        </is>
      </c>
      <c r="E265" t="inlineStr">
        <is>
          <t>335.0 mOsm/l</t>
        </is>
      </c>
      <c r="F265" t="inlineStr">
        <is>
          <t>&lt;= 480.0 mOsm/l</t>
        </is>
      </c>
      <c r="G265" t="inlineStr"/>
    </row>
    <row r="266">
      <c r="A266" t="inlineStr">
        <is>
          <t>1.1.10</t>
        </is>
      </c>
      <c r="B266" t="inlineStr">
        <is>
          <t>Novasource GI Advance 500 ml</t>
        </is>
      </c>
      <c r="C266" t="inlineStr">
        <is>
          <t>protein</t>
        </is>
      </c>
      <c r="D266" s="9" t="inlineStr">
        <is>
          <t>PASS</t>
        </is>
      </c>
      <c r="E266" t="inlineStr">
        <is>
          <t>9.6 g/100ml</t>
        </is>
      </c>
      <c r="F266" t="inlineStr">
        <is>
          <t>&gt;= 6.0 g/100ml</t>
        </is>
      </c>
      <c r="G266" t="inlineStr"/>
    </row>
    <row r="267">
      <c r="A267" t="inlineStr">
        <is>
          <t>1.1.10</t>
        </is>
      </c>
      <c r="B267" t="inlineStr">
        <is>
          <t>Novasource GI Advance 500 ml</t>
        </is>
      </c>
      <c r="C267" t="inlineStr">
        <is>
          <t>volume</t>
        </is>
      </c>
      <c r="D267" s="9" t="inlineStr">
        <is>
          <t>PASS</t>
        </is>
      </c>
      <c r="E267" t="inlineStr">
        <is>
          <t>500.0 ml</t>
        </is>
      </c>
      <c r="F267">
        <f> 500.0 ml</f>
        <v/>
      </c>
      <c r="G267" t="inlineStr"/>
    </row>
    <row r="268">
      <c r="A268" t="inlineStr">
        <is>
          <t>1.1.10</t>
        </is>
      </c>
      <c r="B268" t="inlineStr">
        <is>
          <t>Novasource GI Advance 500 ml</t>
        </is>
      </c>
      <c r="C268" t="inlineStr">
        <is>
          <t>contains_fiber</t>
        </is>
      </c>
      <c r="D268" s="9" t="inlineStr">
        <is>
          <t>PASS</t>
        </is>
      </c>
      <c r="E268" t="inlineStr">
        <is>
          <t>fiber=2.2 g/100ml</t>
        </is>
      </c>
      <c r="F268" t="inlineStr">
        <is>
          <t>contains fiber</t>
        </is>
      </c>
      <c r="G268" t="inlineStr"/>
    </row>
    <row r="269">
      <c r="A269" t="inlineStr">
        <is>
          <t>1.1.10</t>
        </is>
      </c>
      <c r="B269" t="inlineStr">
        <is>
          <t>Novasource GI Advance 500 ml</t>
        </is>
      </c>
      <c r="C269" t="inlineStr">
        <is>
          <t>gluten_free</t>
        </is>
      </c>
      <c r="D269" s="9" t="inlineStr">
        <is>
          <t>PASS</t>
        </is>
      </c>
      <c r="E269" t="inlineStr">
        <is>
          <t>True</t>
        </is>
      </c>
      <c r="F269" t="inlineStr">
        <is>
          <t>True</t>
        </is>
      </c>
      <c r="G269" t="inlineStr"/>
    </row>
    <row r="270">
      <c r="A270" t="inlineStr">
        <is>
          <t>1.1.10</t>
        </is>
      </c>
      <c r="B270" t="inlineStr">
        <is>
          <t>Novasource GI Advance 500 ml</t>
        </is>
      </c>
      <c r="C270" t="inlineStr">
        <is>
          <t>contains_omega3</t>
        </is>
      </c>
      <c r="D270" s="9" t="inlineStr">
        <is>
          <t>PASS</t>
        </is>
      </c>
      <c r="E270" t="inlineStr">
        <is>
          <t>True</t>
        </is>
      </c>
      <c r="F270" t="inlineStr">
        <is>
          <t>True</t>
        </is>
      </c>
      <c r="G270" t="inlineStr"/>
    </row>
    <row r="271">
      <c r="A271" t="inlineStr">
        <is>
          <t>1.1.10</t>
        </is>
      </c>
      <c r="B271" t="inlineStr">
        <is>
          <t>Novasource GI Advance 500 ml</t>
        </is>
      </c>
      <c r="C271" t="inlineStr">
        <is>
          <t>nutritionally_complete</t>
        </is>
      </c>
      <c r="D271" s="10" t="inlineStr">
        <is>
          <t>UNKNOWN</t>
        </is>
      </c>
      <c r="E271" t="inlineStr">
        <is>
          <t>N/A</t>
        </is>
      </c>
      <c r="F271" t="inlineStr">
        <is>
          <t>True</t>
        </is>
      </c>
      <c r="G271" t="inlineStr">
        <is>
          <t>Cannot determine 'nutritionally_complete' for this product</t>
        </is>
      </c>
    </row>
    <row r="272">
      <c r="A272" t="inlineStr">
        <is>
          <t>1.1.10</t>
        </is>
      </c>
      <c r="B272" t="inlineStr">
        <is>
          <t>Novasource GI Advance 500 ml</t>
        </is>
      </c>
      <c r="C272" t="inlineStr">
        <is>
          <t>formulation</t>
        </is>
      </c>
      <c r="D272" s="9" t="inlineStr">
        <is>
          <t>PASS</t>
        </is>
      </c>
      <c r="E272" t="inlineStr">
        <is>
          <t>liquid</t>
        </is>
      </c>
      <c r="F272" t="inlineStr">
        <is>
          <t>liquid</t>
        </is>
      </c>
      <c r="G272" t="inlineStr"/>
    </row>
    <row r="273">
      <c r="A273" t="inlineStr">
        <is>
          <t>1.1.10</t>
        </is>
      </c>
      <c r="B273" t="inlineStr">
        <is>
          <t>Novasource GI Advance 500 ml</t>
        </is>
      </c>
      <c r="C273" t="inlineStr">
        <is>
          <t>route</t>
        </is>
      </c>
      <c r="D273" s="9" t="inlineStr">
        <is>
          <t>PASS</t>
        </is>
      </c>
      <c r="E273" t="inlineStr">
        <is>
          <t>enteral</t>
        </is>
      </c>
      <c r="F273" t="inlineStr">
        <is>
          <t>enteral</t>
        </is>
      </c>
      <c r="G273" t="inlineStr"/>
    </row>
    <row r="274">
      <c r="A274" t="inlineStr">
        <is>
          <t>1.1.10</t>
        </is>
      </c>
      <c r="B274" t="inlineStr">
        <is>
          <t>Isosource Energy 500 ml</t>
        </is>
      </c>
      <c r="C274" t="inlineStr">
        <is>
          <t>energy</t>
        </is>
      </c>
      <c r="D274" s="9" t="inlineStr">
        <is>
          <t>PASS</t>
        </is>
      </c>
      <c r="E274" t="inlineStr">
        <is>
          <t>159.0 kcal/100ml</t>
        </is>
      </c>
      <c r="F274" t="inlineStr">
        <is>
          <t>150.0-160.0 kcal/100ml</t>
        </is>
      </c>
      <c r="G274" t="inlineStr"/>
    </row>
    <row r="275">
      <c r="A275" t="inlineStr">
        <is>
          <t>1.1.10</t>
        </is>
      </c>
      <c r="B275" t="inlineStr">
        <is>
          <t>Isosource Energy 500 ml</t>
        </is>
      </c>
      <c r="C275" t="inlineStr">
        <is>
          <t>osmolarity</t>
        </is>
      </c>
      <c r="D275" s="9" t="inlineStr">
        <is>
          <t>PASS</t>
        </is>
      </c>
      <c r="E275" t="inlineStr">
        <is>
          <t>290.0 mOsm/l</t>
        </is>
      </c>
      <c r="F275" t="inlineStr">
        <is>
          <t>&lt;= 480.0 mOsm/l</t>
        </is>
      </c>
      <c r="G275" t="inlineStr"/>
    </row>
    <row r="276">
      <c r="A276" t="inlineStr">
        <is>
          <t>1.1.10</t>
        </is>
      </c>
      <c r="B276" t="inlineStr">
        <is>
          <t>Isosource Energy 500 ml</t>
        </is>
      </c>
      <c r="C276" t="inlineStr">
        <is>
          <t>protein</t>
        </is>
      </c>
      <c r="D276" s="9" t="inlineStr">
        <is>
          <t>PASS</t>
        </is>
      </c>
      <c r="E276" t="inlineStr">
        <is>
          <t>6.2 g/100ml</t>
        </is>
      </c>
      <c r="F276" t="inlineStr">
        <is>
          <t>&gt;= 6.0 g/100ml</t>
        </is>
      </c>
      <c r="G276" t="inlineStr"/>
    </row>
    <row r="277">
      <c r="A277" t="inlineStr">
        <is>
          <t>1.1.10</t>
        </is>
      </c>
      <c r="B277" t="inlineStr">
        <is>
          <t>Isosource Energy 500 ml</t>
        </is>
      </c>
      <c r="C277" t="inlineStr">
        <is>
          <t>volume</t>
        </is>
      </c>
      <c r="D277" s="9" t="inlineStr">
        <is>
          <t>PASS</t>
        </is>
      </c>
      <c r="E277" t="inlineStr">
        <is>
          <t>500.0 ml</t>
        </is>
      </c>
      <c r="F277">
        <f> 500.0 ml</f>
        <v/>
      </c>
      <c r="G277" t="inlineStr"/>
    </row>
    <row r="278">
      <c r="A278" t="inlineStr">
        <is>
          <t>1.1.10</t>
        </is>
      </c>
      <c r="B278" t="inlineStr">
        <is>
          <t>Isosource Energy 500 ml</t>
        </is>
      </c>
      <c r="C278" t="inlineStr">
        <is>
          <t>contains_fiber</t>
        </is>
      </c>
      <c r="D278" s="11" t="inlineStr">
        <is>
          <t>FAIL</t>
        </is>
      </c>
      <c r="E278" t="inlineStr">
        <is>
          <t>fiber=0.0 g/100ml</t>
        </is>
      </c>
      <c r="F278" t="inlineStr">
        <is>
          <t>contains fiber</t>
        </is>
      </c>
      <c r="G278" t="inlineStr">
        <is>
          <t>Product has no/minimal fiber</t>
        </is>
      </c>
    </row>
    <row r="279">
      <c r="A279" t="inlineStr">
        <is>
          <t>1.1.10</t>
        </is>
      </c>
      <c r="B279" t="inlineStr">
        <is>
          <t>Isosource Energy 500 ml</t>
        </is>
      </c>
      <c r="C279" t="inlineStr">
        <is>
          <t>gluten_free</t>
        </is>
      </c>
      <c r="D279" s="9" t="inlineStr">
        <is>
          <t>PASS</t>
        </is>
      </c>
      <c r="E279" t="inlineStr">
        <is>
          <t>True</t>
        </is>
      </c>
      <c r="F279" t="inlineStr">
        <is>
          <t>True</t>
        </is>
      </c>
      <c r="G279" t="inlineStr"/>
    </row>
    <row r="280">
      <c r="A280" t="inlineStr">
        <is>
          <t>1.1.10</t>
        </is>
      </c>
      <c r="B280" t="inlineStr">
        <is>
          <t>Isosource Energy 500 ml</t>
        </is>
      </c>
      <c r="C280" t="inlineStr">
        <is>
          <t>contains_omega3</t>
        </is>
      </c>
      <c r="D280" s="9" t="inlineStr">
        <is>
          <t>PASS</t>
        </is>
      </c>
      <c r="E280" t="inlineStr">
        <is>
          <t>True</t>
        </is>
      </c>
      <c r="F280" t="inlineStr">
        <is>
          <t>True</t>
        </is>
      </c>
      <c r="G280" t="inlineStr"/>
    </row>
    <row r="281">
      <c r="A281" t="inlineStr">
        <is>
          <t>1.1.10</t>
        </is>
      </c>
      <c r="B281" t="inlineStr">
        <is>
          <t>Isosource Energy 500 ml</t>
        </is>
      </c>
      <c r="C281" t="inlineStr">
        <is>
          <t>nutritionally_complete</t>
        </is>
      </c>
      <c r="D281" s="10" t="inlineStr">
        <is>
          <t>UNKNOWN</t>
        </is>
      </c>
      <c r="E281" t="inlineStr">
        <is>
          <t>N/A</t>
        </is>
      </c>
      <c r="F281" t="inlineStr">
        <is>
          <t>True</t>
        </is>
      </c>
      <c r="G281" t="inlineStr">
        <is>
          <t>Cannot determine 'nutritionally_complete' for this product</t>
        </is>
      </c>
    </row>
    <row r="282">
      <c r="A282" t="inlineStr">
        <is>
          <t>1.1.10</t>
        </is>
      </c>
      <c r="B282" t="inlineStr">
        <is>
          <t>Isosource Energy 500 ml</t>
        </is>
      </c>
      <c r="C282" t="inlineStr">
        <is>
          <t>formulation</t>
        </is>
      </c>
      <c r="D282" s="9" t="inlineStr">
        <is>
          <t>PASS</t>
        </is>
      </c>
      <c r="E282" t="inlineStr">
        <is>
          <t>liquid</t>
        </is>
      </c>
      <c r="F282" t="inlineStr">
        <is>
          <t>liquid</t>
        </is>
      </c>
      <c r="G282" t="inlineStr"/>
    </row>
    <row r="283">
      <c r="A283" t="inlineStr">
        <is>
          <t>1.1.10</t>
        </is>
      </c>
      <c r="B283" t="inlineStr">
        <is>
          <t>Isosource Energy 500 ml</t>
        </is>
      </c>
      <c r="C283" t="inlineStr">
        <is>
          <t>route</t>
        </is>
      </c>
      <c r="D283" s="9" t="inlineStr">
        <is>
          <t>PASS</t>
        </is>
      </c>
      <c r="E283" t="inlineStr">
        <is>
          <t>enteral</t>
        </is>
      </c>
      <c r="F283" t="inlineStr">
        <is>
          <t>enteral</t>
        </is>
      </c>
      <c r="G283" t="inlineStr"/>
    </row>
    <row r="284">
      <c r="A284" t="inlineStr">
        <is>
          <t>1.1.11</t>
        </is>
      </c>
      <c r="B284" t="inlineStr">
        <is>
          <t>Isosource Energy Fibre 500 ml</t>
        </is>
      </c>
      <c r="C284" t="inlineStr">
        <is>
          <t>energy</t>
        </is>
      </c>
      <c r="D284" s="9" t="inlineStr">
        <is>
          <t>PASS</t>
        </is>
      </c>
      <c r="E284" t="inlineStr">
        <is>
          <t>160.0 kcal/100ml</t>
        </is>
      </c>
      <c r="F284" t="inlineStr">
        <is>
          <t>150.0-160.0 kcal/100ml</t>
        </is>
      </c>
      <c r="G284" t="inlineStr"/>
    </row>
    <row r="285">
      <c r="A285" t="inlineStr">
        <is>
          <t>1.1.11</t>
        </is>
      </c>
      <c r="B285" t="inlineStr">
        <is>
          <t>Isosource Energy Fibre 500 ml</t>
        </is>
      </c>
      <c r="C285" t="inlineStr">
        <is>
          <t>osmolarity</t>
        </is>
      </c>
      <c r="D285" s="9" t="inlineStr">
        <is>
          <t>PASS</t>
        </is>
      </c>
      <c r="E285" t="inlineStr">
        <is>
          <t>315.0 mOsm/l</t>
        </is>
      </c>
      <c r="F285" t="inlineStr">
        <is>
          <t>&lt;= 480.0 mOsm/l</t>
        </is>
      </c>
      <c r="G285" t="inlineStr"/>
    </row>
    <row r="286">
      <c r="A286" t="inlineStr">
        <is>
          <t>1.1.11</t>
        </is>
      </c>
      <c r="B286" t="inlineStr">
        <is>
          <t>Isosource Energy Fibre 500 ml</t>
        </is>
      </c>
      <c r="C286" t="inlineStr">
        <is>
          <t>protein</t>
        </is>
      </c>
      <c r="D286" s="9" t="inlineStr">
        <is>
          <t>PASS</t>
        </is>
      </c>
      <c r="E286" t="inlineStr">
        <is>
          <t>6.3 g/100ml</t>
        </is>
      </c>
      <c r="F286" t="inlineStr">
        <is>
          <t>&gt;= 6.0 g/100ml</t>
        </is>
      </c>
      <c r="G286" t="inlineStr"/>
    </row>
    <row r="287">
      <c r="A287" t="inlineStr">
        <is>
          <t>1.1.11</t>
        </is>
      </c>
      <c r="B287" t="inlineStr">
        <is>
          <t>Isosource Energy Fibre 500 ml</t>
        </is>
      </c>
      <c r="C287" t="inlineStr">
        <is>
          <t>volume</t>
        </is>
      </c>
      <c r="D287" s="11" t="inlineStr">
        <is>
          <t>FAIL</t>
        </is>
      </c>
      <c r="E287" t="inlineStr">
        <is>
          <t>500.0 ml</t>
        </is>
      </c>
      <c r="F287">
        <f> 1000.0 ml</f>
        <v/>
      </c>
      <c r="G287" t="inlineStr">
        <is>
          <t>500.0 ml != 1000.0 ml</t>
        </is>
      </c>
    </row>
    <row r="288">
      <c r="A288" t="inlineStr">
        <is>
          <t>1.1.11</t>
        </is>
      </c>
      <c r="B288" t="inlineStr">
        <is>
          <t>Isosource Energy Fibre 500 ml</t>
        </is>
      </c>
      <c r="C288" t="inlineStr">
        <is>
          <t>contains_fiber</t>
        </is>
      </c>
      <c r="D288" s="9" t="inlineStr">
        <is>
          <t>PASS</t>
        </is>
      </c>
      <c r="E288" t="inlineStr">
        <is>
          <t>fiber=1.5 g/100ml</t>
        </is>
      </c>
      <c r="F288" t="inlineStr">
        <is>
          <t>contains fiber</t>
        </is>
      </c>
      <c r="G288" t="inlineStr"/>
    </row>
    <row r="289">
      <c r="A289" t="inlineStr">
        <is>
          <t>1.1.11</t>
        </is>
      </c>
      <c r="B289" t="inlineStr">
        <is>
          <t>Isosource Energy Fibre 500 ml</t>
        </is>
      </c>
      <c r="C289" t="inlineStr">
        <is>
          <t>gluten_free</t>
        </is>
      </c>
      <c r="D289" s="9" t="inlineStr">
        <is>
          <t>PASS</t>
        </is>
      </c>
      <c r="E289" t="inlineStr">
        <is>
          <t>True</t>
        </is>
      </c>
      <c r="F289" t="inlineStr">
        <is>
          <t>True</t>
        </is>
      </c>
      <c r="G289" t="inlineStr"/>
    </row>
    <row r="290">
      <c r="A290" t="inlineStr">
        <is>
          <t>1.1.11</t>
        </is>
      </c>
      <c r="B290" t="inlineStr">
        <is>
          <t>Isosource Energy Fibre 500 ml</t>
        </is>
      </c>
      <c r="C290" t="inlineStr">
        <is>
          <t>contains_omega3</t>
        </is>
      </c>
      <c r="D290" s="9" t="inlineStr">
        <is>
          <t>PASS</t>
        </is>
      </c>
      <c r="E290" t="inlineStr">
        <is>
          <t>True</t>
        </is>
      </c>
      <c r="F290" t="inlineStr">
        <is>
          <t>True</t>
        </is>
      </c>
      <c r="G290" t="inlineStr"/>
    </row>
    <row r="291">
      <c r="A291" t="inlineStr">
        <is>
          <t>1.1.11</t>
        </is>
      </c>
      <c r="B291" t="inlineStr">
        <is>
          <t>Isosource Energy Fibre 500 ml</t>
        </is>
      </c>
      <c r="C291" t="inlineStr">
        <is>
          <t>nutritionally_complete</t>
        </is>
      </c>
      <c r="D291" s="10" t="inlineStr">
        <is>
          <t>UNKNOWN</t>
        </is>
      </c>
      <c r="E291" t="inlineStr">
        <is>
          <t>N/A</t>
        </is>
      </c>
      <c r="F291" t="inlineStr">
        <is>
          <t>True</t>
        </is>
      </c>
      <c r="G291" t="inlineStr">
        <is>
          <t>Cannot determine 'nutritionally_complete' for this product</t>
        </is>
      </c>
    </row>
    <row r="292">
      <c r="A292" t="inlineStr">
        <is>
          <t>1.1.11</t>
        </is>
      </c>
      <c r="B292" t="inlineStr">
        <is>
          <t>Isosource Energy Fibre 500 ml</t>
        </is>
      </c>
      <c r="C292" t="inlineStr">
        <is>
          <t>formulation</t>
        </is>
      </c>
      <c r="D292" s="9" t="inlineStr">
        <is>
          <t>PASS</t>
        </is>
      </c>
      <c r="E292" t="inlineStr">
        <is>
          <t>liquid</t>
        </is>
      </c>
      <c r="F292" t="inlineStr">
        <is>
          <t>liquid</t>
        </is>
      </c>
      <c r="G292" t="inlineStr"/>
    </row>
    <row r="293">
      <c r="A293" t="inlineStr">
        <is>
          <t>1.1.11</t>
        </is>
      </c>
      <c r="B293" t="inlineStr">
        <is>
          <t>Isosource Energy Fibre 500 ml</t>
        </is>
      </c>
      <c r="C293" t="inlineStr">
        <is>
          <t>route</t>
        </is>
      </c>
      <c r="D293" s="9" t="inlineStr">
        <is>
          <t>PASS</t>
        </is>
      </c>
      <c r="E293" t="inlineStr">
        <is>
          <t>enteral</t>
        </is>
      </c>
      <c r="F293" t="inlineStr">
        <is>
          <t>enteral</t>
        </is>
      </c>
      <c r="G293" t="inlineStr"/>
    </row>
    <row r="294">
      <c r="A294" t="inlineStr">
        <is>
          <t>1.1.11</t>
        </is>
      </c>
      <c r="B294" t="inlineStr">
        <is>
          <t>Novasource GI Advance 500 ml</t>
        </is>
      </c>
      <c r="C294" t="inlineStr">
        <is>
          <t>energy</t>
        </is>
      </c>
      <c r="D294" s="9" t="inlineStr">
        <is>
          <t>PASS</t>
        </is>
      </c>
      <c r="E294" t="inlineStr">
        <is>
          <t>155.0 kcal/100ml</t>
        </is>
      </c>
      <c r="F294" t="inlineStr">
        <is>
          <t>150.0-160.0 kcal/100ml</t>
        </is>
      </c>
      <c r="G294" t="inlineStr"/>
    </row>
    <row r="295">
      <c r="A295" t="inlineStr">
        <is>
          <t>1.1.11</t>
        </is>
      </c>
      <c r="B295" t="inlineStr">
        <is>
          <t>Novasource GI Advance 500 ml</t>
        </is>
      </c>
      <c r="C295" t="inlineStr">
        <is>
          <t>osmolarity</t>
        </is>
      </c>
      <c r="D295" s="9" t="inlineStr">
        <is>
          <t>PASS</t>
        </is>
      </c>
      <c r="E295" t="inlineStr">
        <is>
          <t>335.0 mOsm/l</t>
        </is>
      </c>
      <c r="F295" t="inlineStr">
        <is>
          <t>&lt;= 480.0 mOsm/l</t>
        </is>
      </c>
      <c r="G295" t="inlineStr"/>
    </row>
    <row r="296">
      <c r="A296" t="inlineStr">
        <is>
          <t>1.1.11</t>
        </is>
      </c>
      <c r="B296" t="inlineStr">
        <is>
          <t>Novasource GI Advance 500 ml</t>
        </is>
      </c>
      <c r="C296" t="inlineStr">
        <is>
          <t>protein</t>
        </is>
      </c>
      <c r="D296" s="9" t="inlineStr">
        <is>
          <t>PASS</t>
        </is>
      </c>
      <c r="E296" t="inlineStr">
        <is>
          <t>9.6 g/100ml</t>
        </is>
      </c>
      <c r="F296" t="inlineStr">
        <is>
          <t>&gt;= 6.0 g/100ml</t>
        </is>
      </c>
      <c r="G296" t="inlineStr"/>
    </row>
    <row r="297">
      <c r="A297" t="inlineStr">
        <is>
          <t>1.1.11</t>
        </is>
      </c>
      <c r="B297" t="inlineStr">
        <is>
          <t>Novasource GI Advance 500 ml</t>
        </is>
      </c>
      <c r="C297" t="inlineStr">
        <is>
          <t>volume</t>
        </is>
      </c>
      <c r="D297" s="11" t="inlineStr">
        <is>
          <t>FAIL</t>
        </is>
      </c>
      <c r="E297" t="inlineStr">
        <is>
          <t>500.0 ml</t>
        </is>
      </c>
      <c r="F297">
        <f> 1000.0 ml</f>
        <v/>
      </c>
      <c r="G297" t="inlineStr">
        <is>
          <t>500.0 ml != 1000.0 ml</t>
        </is>
      </c>
    </row>
    <row r="298">
      <c r="A298" t="inlineStr">
        <is>
          <t>1.1.11</t>
        </is>
      </c>
      <c r="B298" t="inlineStr">
        <is>
          <t>Novasource GI Advance 500 ml</t>
        </is>
      </c>
      <c r="C298" t="inlineStr">
        <is>
          <t>contains_fiber</t>
        </is>
      </c>
      <c r="D298" s="9" t="inlineStr">
        <is>
          <t>PASS</t>
        </is>
      </c>
      <c r="E298" t="inlineStr">
        <is>
          <t>fiber=2.2 g/100ml</t>
        </is>
      </c>
      <c r="F298" t="inlineStr">
        <is>
          <t>contains fiber</t>
        </is>
      </c>
      <c r="G298" t="inlineStr"/>
    </row>
    <row r="299">
      <c r="A299" t="inlineStr">
        <is>
          <t>1.1.11</t>
        </is>
      </c>
      <c r="B299" t="inlineStr">
        <is>
          <t>Novasource GI Advance 500 ml</t>
        </is>
      </c>
      <c r="C299" t="inlineStr">
        <is>
          <t>gluten_free</t>
        </is>
      </c>
      <c r="D299" s="9" t="inlineStr">
        <is>
          <t>PASS</t>
        </is>
      </c>
      <c r="E299" t="inlineStr">
        <is>
          <t>True</t>
        </is>
      </c>
      <c r="F299" t="inlineStr">
        <is>
          <t>True</t>
        </is>
      </c>
      <c r="G299" t="inlineStr"/>
    </row>
    <row r="300">
      <c r="A300" t="inlineStr">
        <is>
          <t>1.1.11</t>
        </is>
      </c>
      <c r="B300" t="inlineStr">
        <is>
          <t>Novasource GI Advance 500 ml</t>
        </is>
      </c>
      <c r="C300" t="inlineStr">
        <is>
          <t>contains_omega3</t>
        </is>
      </c>
      <c r="D300" s="9" t="inlineStr">
        <is>
          <t>PASS</t>
        </is>
      </c>
      <c r="E300" t="inlineStr">
        <is>
          <t>True</t>
        </is>
      </c>
      <c r="F300" t="inlineStr">
        <is>
          <t>True</t>
        </is>
      </c>
      <c r="G300" t="inlineStr"/>
    </row>
    <row r="301">
      <c r="A301" t="inlineStr">
        <is>
          <t>1.1.11</t>
        </is>
      </c>
      <c r="B301" t="inlineStr">
        <is>
          <t>Novasource GI Advance 500 ml</t>
        </is>
      </c>
      <c r="C301" t="inlineStr">
        <is>
          <t>nutritionally_complete</t>
        </is>
      </c>
      <c r="D301" s="10" t="inlineStr">
        <is>
          <t>UNKNOWN</t>
        </is>
      </c>
      <c r="E301" t="inlineStr">
        <is>
          <t>N/A</t>
        </is>
      </c>
      <c r="F301" t="inlineStr">
        <is>
          <t>True</t>
        </is>
      </c>
      <c r="G301" t="inlineStr">
        <is>
          <t>Cannot determine 'nutritionally_complete' for this product</t>
        </is>
      </c>
    </row>
    <row r="302">
      <c r="A302" t="inlineStr">
        <is>
          <t>1.1.11</t>
        </is>
      </c>
      <c r="B302" t="inlineStr">
        <is>
          <t>Novasource GI Advance 500 ml</t>
        </is>
      </c>
      <c r="C302" t="inlineStr">
        <is>
          <t>formulation</t>
        </is>
      </c>
      <c r="D302" s="9" t="inlineStr">
        <is>
          <t>PASS</t>
        </is>
      </c>
      <c r="E302" t="inlineStr">
        <is>
          <t>liquid</t>
        </is>
      </c>
      <c r="F302" t="inlineStr">
        <is>
          <t>liquid</t>
        </is>
      </c>
      <c r="G302" t="inlineStr"/>
    </row>
    <row r="303">
      <c r="A303" t="inlineStr">
        <is>
          <t>1.1.11</t>
        </is>
      </c>
      <c r="B303" t="inlineStr">
        <is>
          <t>Novasource GI Advance 500 ml</t>
        </is>
      </c>
      <c r="C303" t="inlineStr">
        <is>
          <t>route</t>
        </is>
      </c>
      <c r="D303" s="9" t="inlineStr">
        <is>
          <t>PASS</t>
        </is>
      </c>
      <c r="E303" t="inlineStr">
        <is>
          <t>enteral</t>
        </is>
      </c>
      <c r="F303" t="inlineStr">
        <is>
          <t>enteral</t>
        </is>
      </c>
      <c r="G303" t="inlineStr"/>
    </row>
    <row r="304">
      <c r="A304" t="inlineStr">
        <is>
          <t>1.1.11</t>
        </is>
      </c>
      <c r="B304" t="inlineStr">
        <is>
          <t>Isosource Standard Fibre 1000 ml</t>
        </is>
      </c>
      <c r="C304" t="inlineStr">
        <is>
          <t>energy</t>
        </is>
      </c>
      <c r="D304" s="11" t="inlineStr">
        <is>
          <t>FAIL</t>
        </is>
      </c>
      <c r="E304" t="inlineStr">
        <is>
          <t>103.0 kcal/100ml</t>
        </is>
      </c>
      <c r="F304" t="inlineStr">
        <is>
          <t>150.0-160.0 kcal/100ml</t>
        </is>
      </c>
      <c r="G304" t="inlineStr">
        <is>
          <t>103.0 outside range 150.0-160.0</t>
        </is>
      </c>
    </row>
    <row r="305">
      <c r="A305" t="inlineStr">
        <is>
          <t>1.1.11</t>
        </is>
      </c>
      <c r="B305" t="inlineStr">
        <is>
          <t>Isosource Standard Fibre 1000 ml</t>
        </is>
      </c>
      <c r="C305" t="inlineStr">
        <is>
          <t>osmolarity</t>
        </is>
      </c>
      <c r="D305" s="9" t="inlineStr">
        <is>
          <t>PASS</t>
        </is>
      </c>
      <c r="E305" t="inlineStr">
        <is>
          <t>249.0 mOsm/l</t>
        </is>
      </c>
      <c r="F305" t="inlineStr">
        <is>
          <t>&lt;= 480.0 mOsm/l</t>
        </is>
      </c>
      <c r="G305" t="inlineStr"/>
    </row>
    <row r="306">
      <c r="A306" t="inlineStr">
        <is>
          <t>1.1.11</t>
        </is>
      </c>
      <c r="B306" t="inlineStr">
        <is>
          <t>Isosource Standard Fibre 1000 ml</t>
        </is>
      </c>
      <c r="C306" t="inlineStr">
        <is>
          <t>protein</t>
        </is>
      </c>
      <c r="D306" s="11" t="inlineStr">
        <is>
          <t>FAIL</t>
        </is>
      </c>
      <c r="E306" t="inlineStr">
        <is>
          <t>4.0 g/100ml</t>
        </is>
      </c>
      <c r="F306" t="inlineStr">
        <is>
          <t>&gt;= 6.0 g/100ml</t>
        </is>
      </c>
      <c r="G306" t="inlineStr">
        <is>
          <t>4.0 does not satisfy &gt;= 6.0</t>
        </is>
      </c>
    </row>
    <row r="307">
      <c r="A307" t="inlineStr">
        <is>
          <t>1.1.11</t>
        </is>
      </c>
      <c r="B307" t="inlineStr">
        <is>
          <t>Isosource Standard Fibre 1000 ml</t>
        </is>
      </c>
      <c r="C307" t="inlineStr">
        <is>
          <t>volume</t>
        </is>
      </c>
      <c r="D307" s="9" t="inlineStr">
        <is>
          <t>PASS</t>
        </is>
      </c>
      <c r="E307" t="inlineStr">
        <is>
          <t>1000.0 ml</t>
        </is>
      </c>
      <c r="F307">
        <f> 1000.0 ml</f>
        <v/>
      </c>
      <c r="G307" t="inlineStr"/>
    </row>
    <row r="308">
      <c r="A308" t="inlineStr">
        <is>
          <t>1.1.11</t>
        </is>
      </c>
      <c r="B308" t="inlineStr">
        <is>
          <t>Isosource Standard Fibre 1000 ml</t>
        </is>
      </c>
      <c r="C308" t="inlineStr">
        <is>
          <t>contains_fiber</t>
        </is>
      </c>
      <c r="D308" s="9" t="inlineStr">
        <is>
          <t>PASS</t>
        </is>
      </c>
      <c r="E308" t="inlineStr">
        <is>
          <t>fiber=1.5 g/100ml</t>
        </is>
      </c>
      <c r="F308" t="inlineStr">
        <is>
          <t>contains fiber</t>
        </is>
      </c>
      <c r="G308" t="inlineStr"/>
    </row>
    <row r="309">
      <c r="A309" t="inlineStr">
        <is>
          <t>1.1.11</t>
        </is>
      </c>
      <c r="B309" t="inlineStr">
        <is>
          <t>Isosource Standard Fibre 1000 ml</t>
        </is>
      </c>
      <c r="C309" t="inlineStr">
        <is>
          <t>gluten_free</t>
        </is>
      </c>
      <c r="D309" s="9" t="inlineStr">
        <is>
          <t>PASS</t>
        </is>
      </c>
      <c r="E309" t="inlineStr">
        <is>
          <t>True</t>
        </is>
      </c>
      <c r="F309" t="inlineStr">
        <is>
          <t>True</t>
        </is>
      </c>
      <c r="G309" t="inlineStr"/>
    </row>
    <row r="310">
      <c r="A310" t="inlineStr">
        <is>
          <t>1.1.11</t>
        </is>
      </c>
      <c r="B310" t="inlineStr">
        <is>
          <t>Isosource Standard Fibre 1000 ml</t>
        </is>
      </c>
      <c r="C310" t="inlineStr">
        <is>
          <t>contains_omega3</t>
        </is>
      </c>
      <c r="D310" s="9" t="inlineStr">
        <is>
          <t>PASS</t>
        </is>
      </c>
      <c r="E310" t="inlineStr">
        <is>
          <t>True</t>
        </is>
      </c>
      <c r="F310" t="inlineStr">
        <is>
          <t>True</t>
        </is>
      </c>
      <c r="G310" t="inlineStr"/>
    </row>
    <row r="311">
      <c r="A311" t="inlineStr">
        <is>
          <t>1.1.11</t>
        </is>
      </c>
      <c r="B311" t="inlineStr">
        <is>
          <t>Isosource Standard Fibre 1000 ml</t>
        </is>
      </c>
      <c r="C311" t="inlineStr">
        <is>
          <t>nutritionally_complete</t>
        </is>
      </c>
      <c r="D311" s="10" t="inlineStr">
        <is>
          <t>UNKNOWN</t>
        </is>
      </c>
      <c r="E311" t="inlineStr">
        <is>
          <t>N/A</t>
        </is>
      </c>
      <c r="F311" t="inlineStr">
        <is>
          <t>True</t>
        </is>
      </c>
      <c r="G311" t="inlineStr">
        <is>
          <t>Cannot determine 'nutritionally_complete' for this product</t>
        </is>
      </c>
    </row>
    <row r="312">
      <c r="A312" t="inlineStr">
        <is>
          <t>1.1.11</t>
        </is>
      </c>
      <c r="B312" t="inlineStr">
        <is>
          <t>Isosource Standard Fibre 1000 ml</t>
        </is>
      </c>
      <c r="C312" t="inlineStr">
        <is>
          <t>formulation</t>
        </is>
      </c>
      <c r="D312" s="9" t="inlineStr">
        <is>
          <t>PASS</t>
        </is>
      </c>
      <c r="E312" t="inlineStr">
        <is>
          <t>liquid</t>
        </is>
      </c>
      <c r="F312" t="inlineStr">
        <is>
          <t>liquid</t>
        </is>
      </c>
      <c r="G312" t="inlineStr"/>
    </row>
    <row r="313">
      <c r="A313" t="inlineStr">
        <is>
          <t>1.1.11</t>
        </is>
      </c>
      <c r="B313" t="inlineStr">
        <is>
          <t>Isosource Standard Fibre 1000 ml</t>
        </is>
      </c>
      <c r="C313" t="inlineStr">
        <is>
          <t>route</t>
        </is>
      </c>
      <c r="D313" s="9" t="inlineStr">
        <is>
          <t>PASS</t>
        </is>
      </c>
      <c r="E313" t="inlineStr">
        <is>
          <t>enteral</t>
        </is>
      </c>
      <c r="F313" t="inlineStr">
        <is>
          <t>enteral</t>
        </is>
      </c>
      <c r="G313" t="inlineStr"/>
    </row>
    <row r="314">
      <c r="A314" t="inlineStr">
        <is>
          <t>1.1.12</t>
        </is>
      </c>
      <c r="B314" t="inlineStr">
        <is>
          <t>Isosource 2.0 Protein Fibre 500 ml</t>
        </is>
      </c>
      <c r="C314" t="inlineStr">
        <is>
          <t>energy</t>
        </is>
      </c>
      <c r="D314" s="9" t="inlineStr">
        <is>
          <t>PASS</t>
        </is>
      </c>
      <c r="E314" t="inlineStr">
        <is>
          <t>200.0 kcal/100ml</t>
        </is>
      </c>
      <c r="F314">
        <f> 200.0 kcal/100ml</f>
        <v/>
      </c>
      <c r="G314" t="inlineStr"/>
    </row>
    <row r="315">
      <c r="A315" t="inlineStr">
        <is>
          <t>1.1.12</t>
        </is>
      </c>
      <c r="B315" t="inlineStr">
        <is>
          <t>Isosource 2.0 Protein Fibre 500 ml</t>
        </is>
      </c>
      <c r="C315" t="inlineStr">
        <is>
          <t>osmolarity</t>
        </is>
      </c>
      <c r="D315" s="9" t="inlineStr">
        <is>
          <t>PASS</t>
        </is>
      </c>
      <c r="E315" t="inlineStr">
        <is>
          <t>397.0 mOsm/l</t>
        </is>
      </c>
      <c r="F315" t="inlineStr">
        <is>
          <t>&lt;= 397.0 mOsm/l</t>
        </is>
      </c>
      <c r="G315" t="inlineStr"/>
    </row>
    <row r="316">
      <c r="A316" t="inlineStr">
        <is>
          <t>1.1.12</t>
        </is>
      </c>
      <c r="B316" t="inlineStr">
        <is>
          <t>Isosource 2.0 Protein Fibre 500 ml</t>
        </is>
      </c>
      <c r="C316" t="inlineStr">
        <is>
          <t>protein</t>
        </is>
      </c>
      <c r="D316" s="9" t="inlineStr">
        <is>
          <t>PASS</t>
        </is>
      </c>
      <c r="E316" t="inlineStr">
        <is>
          <t>10.0 g/100ml</t>
        </is>
      </c>
      <c r="F316" t="inlineStr">
        <is>
          <t>&gt;= 10.0 g/100ml</t>
        </is>
      </c>
      <c r="G316" t="inlineStr"/>
    </row>
    <row r="317">
      <c r="A317" t="inlineStr">
        <is>
          <t>1.1.12</t>
        </is>
      </c>
      <c r="B317" t="inlineStr">
        <is>
          <t>Isosource 2.0 Protein Fibre 500 ml</t>
        </is>
      </c>
      <c r="C317" t="inlineStr">
        <is>
          <t>omega3</t>
        </is>
      </c>
      <c r="D317" s="9" t="inlineStr">
        <is>
          <t>PASS</t>
        </is>
      </c>
      <c r="E317" t="inlineStr">
        <is>
          <t>0.42 g/100ml</t>
        </is>
      </c>
      <c r="F317" t="inlineStr">
        <is>
          <t>&gt;= 0.42 g/100ml</t>
        </is>
      </c>
      <c r="G317" t="inlineStr"/>
    </row>
    <row r="318">
      <c r="A318" t="inlineStr">
        <is>
          <t>1.1.12</t>
        </is>
      </c>
      <c r="B318" t="inlineStr">
        <is>
          <t>Isosource 2.0 Protein Fibre 500 ml</t>
        </is>
      </c>
      <c r="C318" t="inlineStr">
        <is>
          <t>fiber</t>
        </is>
      </c>
      <c r="D318" s="9" t="inlineStr">
        <is>
          <t>PASS</t>
        </is>
      </c>
      <c r="E318" t="inlineStr">
        <is>
          <t>2.0 g/100ml</t>
        </is>
      </c>
      <c r="F318" t="inlineStr">
        <is>
          <t>&gt;= 2.0 g/100ml</t>
        </is>
      </c>
      <c r="G318" t="inlineStr"/>
    </row>
    <row r="319">
      <c r="A319" t="inlineStr">
        <is>
          <t>1.1.12</t>
        </is>
      </c>
      <c r="B319" t="inlineStr">
        <is>
          <t>Isosource 2.0 Protein Fibre 500 ml</t>
        </is>
      </c>
      <c r="C319" t="inlineStr">
        <is>
          <t>lactose</t>
        </is>
      </c>
      <c r="D319" s="9" t="inlineStr">
        <is>
          <t>PASS</t>
        </is>
      </c>
      <c r="E319" t="inlineStr">
        <is>
          <t>0.1 g/100ml</t>
        </is>
      </c>
      <c r="F319" t="inlineStr">
        <is>
          <t>&lt; 0.5 g/100ml</t>
        </is>
      </c>
      <c r="G319" t="inlineStr"/>
    </row>
    <row r="320">
      <c r="A320" t="inlineStr">
        <is>
          <t>1.1.12</t>
        </is>
      </c>
      <c r="B320" t="inlineStr">
        <is>
          <t>Isosource 2.0 Protein Fibre 500 ml</t>
        </is>
      </c>
      <c r="C320" t="inlineStr">
        <is>
          <t>volume</t>
        </is>
      </c>
      <c r="D320" s="9" t="inlineStr">
        <is>
          <t>PASS</t>
        </is>
      </c>
      <c r="E320" t="inlineStr">
        <is>
          <t>500.0 ml</t>
        </is>
      </c>
      <c r="F320">
        <f> 500.0 ml</f>
        <v/>
      </c>
      <c r="G320" t="inlineStr"/>
    </row>
    <row r="321">
      <c r="A321" t="inlineStr">
        <is>
          <t>1.1.12</t>
        </is>
      </c>
      <c r="B321" t="inlineStr">
        <is>
          <t>Isosource 2.0 Protein Fibre 500 ml</t>
        </is>
      </c>
      <c r="C321" t="inlineStr">
        <is>
          <t>gluten_free</t>
        </is>
      </c>
      <c r="D321" s="9" t="inlineStr">
        <is>
          <t>PASS</t>
        </is>
      </c>
      <c r="E321" t="inlineStr">
        <is>
          <t>True</t>
        </is>
      </c>
      <c r="F321" t="inlineStr">
        <is>
          <t>True</t>
        </is>
      </c>
      <c r="G321" t="inlineStr"/>
    </row>
    <row r="322">
      <c r="A322" t="inlineStr">
        <is>
          <t>1.1.12</t>
        </is>
      </c>
      <c r="B322" t="inlineStr">
        <is>
          <t>Isosource 2.0 Protein Fibre 500 ml</t>
        </is>
      </c>
      <c r="C322" t="inlineStr">
        <is>
          <t>contains_omega3</t>
        </is>
      </c>
      <c r="D322" s="9" t="inlineStr">
        <is>
          <t>PASS</t>
        </is>
      </c>
      <c r="E322" t="inlineStr">
        <is>
          <t>True</t>
        </is>
      </c>
      <c r="F322" t="inlineStr">
        <is>
          <t>True</t>
        </is>
      </c>
      <c r="G322" t="inlineStr"/>
    </row>
    <row r="323">
      <c r="A323" t="inlineStr">
        <is>
          <t>1.1.12</t>
        </is>
      </c>
      <c r="B323" t="inlineStr">
        <is>
          <t>Isosource 2.0 Protein Fibre 500 ml</t>
        </is>
      </c>
      <c r="C323" t="inlineStr">
        <is>
          <t>nutritionally_complete</t>
        </is>
      </c>
      <c r="D323" s="10" t="inlineStr">
        <is>
          <t>UNKNOWN</t>
        </is>
      </c>
      <c r="E323" t="inlineStr">
        <is>
          <t>N/A</t>
        </is>
      </c>
      <c r="F323" t="inlineStr">
        <is>
          <t>True</t>
        </is>
      </c>
      <c r="G323" t="inlineStr">
        <is>
          <t>Cannot determine 'nutritionally_complete' for this product</t>
        </is>
      </c>
    </row>
    <row r="324">
      <c r="A324" t="inlineStr">
        <is>
          <t>1.1.12</t>
        </is>
      </c>
      <c r="B324" t="inlineStr">
        <is>
          <t>Isosource 2.0 Protein Fibre 500 ml</t>
        </is>
      </c>
      <c r="C324" t="inlineStr">
        <is>
          <t>formulation</t>
        </is>
      </c>
      <c r="D324" s="9" t="inlineStr">
        <is>
          <t>PASS</t>
        </is>
      </c>
      <c r="E324" t="inlineStr">
        <is>
          <t>liquid</t>
        </is>
      </c>
      <c r="F324" t="inlineStr">
        <is>
          <t>liquid</t>
        </is>
      </c>
      <c r="G324" t="inlineStr"/>
    </row>
    <row r="325">
      <c r="A325" t="inlineStr">
        <is>
          <t>1.1.12</t>
        </is>
      </c>
      <c r="B325" t="inlineStr">
        <is>
          <t>Isosource 2.0 Protein Fibre 500 ml</t>
        </is>
      </c>
      <c r="C325" t="inlineStr">
        <is>
          <t>route</t>
        </is>
      </c>
      <c r="D325" s="9" t="inlineStr">
        <is>
          <t>PASS</t>
        </is>
      </c>
      <c r="E325" t="inlineStr">
        <is>
          <t>enteral</t>
        </is>
      </c>
      <c r="F325" t="inlineStr">
        <is>
          <t>enteral</t>
        </is>
      </c>
      <c r="G325" t="inlineStr"/>
    </row>
    <row r="326">
      <c r="A326" t="inlineStr">
        <is>
          <t>1.1.12</t>
        </is>
      </c>
      <c r="B326" t="inlineStr">
        <is>
          <t>Isosource 2.0 Protein 500 ml</t>
        </is>
      </c>
      <c r="C326" t="inlineStr">
        <is>
          <t>energy</t>
        </is>
      </c>
      <c r="D326" s="9" t="inlineStr">
        <is>
          <t>PASS</t>
        </is>
      </c>
      <c r="E326" t="inlineStr">
        <is>
          <t>200.0 kcal/100ml</t>
        </is>
      </c>
      <c r="F326">
        <f> 200.0 kcal/100ml</f>
        <v/>
      </c>
      <c r="G326" t="inlineStr"/>
    </row>
    <row r="327">
      <c r="A327" t="inlineStr">
        <is>
          <t>1.1.12</t>
        </is>
      </c>
      <c r="B327" t="inlineStr">
        <is>
          <t>Isosource 2.0 Protein 500 ml</t>
        </is>
      </c>
      <c r="C327" t="inlineStr">
        <is>
          <t>osmolarity</t>
        </is>
      </c>
      <c r="D327" s="9" t="inlineStr">
        <is>
          <t>PASS</t>
        </is>
      </c>
      <c r="E327" t="inlineStr">
        <is>
          <t>362.0 mOsm/l</t>
        </is>
      </c>
      <c r="F327" t="inlineStr">
        <is>
          <t>&lt;= 397.0 mOsm/l</t>
        </is>
      </c>
      <c r="G327" t="inlineStr"/>
    </row>
    <row r="328">
      <c r="A328" t="inlineStr">
        <is>
          <t>1.1.12</t>
        </is>
      </c>
      <c r="B328" t="inlineStr">
        <is>
          <t>Isosource 2.0 Protein 500 ml</t>
        </is>
      </c>
      <c r="C328" t="inlineStr">
        <is>
          <t>protein</t>
        </is>
      </c>
      <c r="D328" s="9" t="inlineStr">
        <is>
          <t>PASS</t>
        </is>
      </c>
      <c r="E328" t="inlineStr">
        <is>
          <t>10.0 g/100ml</t>
        </is>
      </c>
      <c r="F328" t="inlineStr">
        <is>
          <t>&gt;= 10.0 g/100ml</t>
        </is>
      </c>
      <c r="G328" t="inlineStr"/>
    </row>
    <row r="329">
      <c r="A329" t="inlineStr">
        <is>
          <t>1.1.12</t>
        </is>
      </c>
      <c r="B329" t="inlineStr">
        <is>
          <t>Isosource 2.0 Protein 500 ml</t>
        </is>
      </c>
      <c r="C329" t="inlineStr">
        <is>
          <t>omega3</t>
        </is>
      </c>
      <c r="D329" s="9" t="inlineStr">
        <is>
          <t>PASS</t>
        </is>
      </c>
      <c r="E329" t="inlineStr">
        <is>
          <t>0.42 g/100ml</t>
        </is>
      </c>
      <c r="F329" t="inlineStr">
        <is>
          <t>&gt;= 0.42 g/100ml</t>
        </is>
      </c>
      <c r="G329" t="inlineStr"/>
    </row>
    <row r="330">
      <c r="A330" t="inlineStr">
        <is>
          <t>1.1.12</t>
        </is>
      </c>
      <c r="B330" t="inlineStr">
        <is>
          <t>Isosource 2.0 Protein 500 ml</t>
        </is>
      </c>
      <c r="C330" t="inlineStr">
        <is>
          <t>fiber</t>
        </is>
      </c>
      <c r="D330" s="11" t="inlineStr">
        <is>
          <t>FAIL</t>
        </is>
      </c>
      <c r="E330" t="inlineStr">
        <is>
          <t>0.0 g/100ml</t>
        </is>
      </c>
      <c r="F330" t="inlineStr">
        <is>
          <t>&gt;= 2.0 g/100ml</t>
        </is>
      </c>
      <c r="G330" t="inlineStr">
        <is>
          <t>0.0 does not satisfy &gt;= 2.0</t>
        </is>
      </c>
    </row>
    <row r="331">
      <c r="A331" t="inlineStr">
        <is>
          <t>1.1.12</t>
        </is>
      </c>
      <c r="B331" t="inlineStr">
        <is>
          <t>Isosource 2.0 Protein 500 ml</t>
        </is>
      </c>
      <c r="C331" t="inlineStr">
        <is>
          <t>lactose</t>
        </is>
      </c>
      <c r="D331" s="9" t="inlineStr">
        <is>
          <t>PASS</t>
        </is>
      </c>
      <c r="E331" t="inlineStr">
        <is>
          <t>0.025 g/100ml</t>
        </is>
      </c>
      <c r="F331" t="inlineStr">
        <is>
          <t>&lt; 0.5 g/100ml</t>
        </is>
      </c>
      <c r="G331" t="inlineStr"/>
    </row>
    <row r="332">
      <c r="A332" t="inlineStr">
        <is>
          <t>1.1.12</t>
        </is>
      </c>
      <c r="B332" t="inlineStr">
        <is>
          <t>Isosource 2.0 Protein 500 ml</t>
        </is>
      </c>
      <c r="C332" t="inlineStr">
        <is>
          <t>volume</t>
        </is>
      </c>
      <c r="D332" s="9" t="inlineStr">
        <is>
          <t>PASS</t>
        </is>
      </c>
      <c r="E332" t="inlineStr">
        <is>
          <t>500.0 ml</t>
        </is>
      </c>
      <c r="F332">
        <f> 500.0 ml</f>
        <v/>
      </c>
      <c r="G332" t="inlineStr"/>
    </row>
    <row r="333">
      <c r="A333" t="inlineStr">
        <is>
          <t>1.1.12</t>
        </is>
      </c>
      <c r="B333" t="inlineStr">
        <is>
          <t>Isosource 2.0 Protein 500 ml</t>
        </is>
      </c>
      <c r="C333" t="inlineStr">
        <is>
          <t>gluten_free</t>
        </is>
      </c>
      <c r="D333" s="9" t="inlineStr">
        <is>
          <t>PASS</t>
        </is>
      </c>
      <c r="E333" t="inlineStr">
        <is>
          <t>True</t>
        </is>
      </c>
      <c r="F333" t="inlineStr">
        <is>
          <t>True</t>
        </is>
      </c>
      <c r="G333" t="inlineStr"/>
    </row>
    <row r="334">
      <c r="A334" t="inlineStr">
        <is>
          <t>1.1.12</t>
        </is>
      </c>
      <c r="B334" t="inlineStr">
        <is>
          <t>Isosource 2.0 Protein 500 ml</t>
        </is>
      </c>
      <c r="C334" t="inlineStr">
        <is>
          <t>contains_omega3</t>
        </is>
      </c>
      <c r="D334" s="9" t="inlineStr">
        <is>
          <t>PASS</t>
        </is>
      </c>
      <c r="E334" t="inlineStr">
        <is>
          <t>True</t>
        </is>
      </c>
      <c r="F334" t="inlineStr">
        <is>
          <t>True</t>
        </is>
      </c>
      <c r="G334" t="inlineStr"/>
    </row>
    <row r="335">
      <c r="A335" t="inlineStr">
        <is>
          <t>1.1.12</t>
        </is>
      </c>
      <c r="B335" t="inlineStr">
        <is>
          <t>Isosource 2.0 Protein 500 ml</t>
        </is>
      </c>
      <c r="C335" t="inlineStr">
        <is>
          <t>nutritionally_complete</t>
        </is>
      </c>
      <c r="D335" s="10" t="inlineStr">
        <is>
          <t>UNKNOWN</t>
        </is>
      </c>
      <c r="E335" t="inlineStr">
        <is>
          <t>N/A</t>
        </is>
      </c>
      <c r="F335" t="inlineStr">
        <is>
          <t>True</t>
        </is>
      </c>
      <c r="G335" t="inlineStr">
        <is>
          <t>Cannot determine 'nutritionally_complete' for this product</t>
        </is>
      </c>
    </row>
    <row r="336">
      <c r="A336" t="inlineStr">
        <is>
          <t>1.1.12</t>
        </is>
      </c>
      <c r="B336" t="inlineStr">
        <is>
          <t>Isosource 2.0 Protein 500 ml</t>
        </is>
      </c>
      <c r="C336" t="inlineStr">
        <is>
          <t>formulation</t>
        </is>
      </c>
      <c r="D336" s="9" t="inlineStr">
        <is>
          <t>PASS</t>
        </is>
      </c>
      <c r="E336" t="inlineStr">
        <is>
          <t>liquid</t>
        </is>
      </c>
      <c r="F336" t="inlineStr">
        <is>
          <t>liquid</t>
        </is>
      </c>
      <c r="G336" t="inlineStr"/>
    </row>
    <row r="337">
      <c r="A337" t="inlineStr">
        <is>
          <t>1.1.12</t>
        </is>
      </c>
      <c r="B337" t="inlineStr">
        <is>
          <t>Isosource 2.0 Protein 500 ml</t>
        </is>
      </c>
      <c r="C337" t="inlineStr">
        <is>
          <t>route</t>
        </is>
      </c>
      <c r="D337" s="9" t="inlineStr">
        <is>
          <t>PASS</t>
        </is>
      </c>
      <c r="E337" t="inlineStr">
        <is>
          <t>enteral</t>
        </is>
      </c>
      <c r="F337" t="inlineStr">
        <is>
          <t>enteral</t>
        </is>
      </c>
      <c r="G337" t="inlineStr"/>
    </row>
    <row r="338">
      <c r="A338" t="inlineStr">
        <is>
          <t>1.1.12</t>
        </is>
      </c>
      <c r="B338" t="inlineStr">
        <is>
          <t>Novasource GI Advance 500 ml</t>
        </is>
      </c>
      <c r="C338" t="inlineStr">
        <is>
          <t>energy</t>
        </is>
      </c>
      <c r="D338" s="11" t="inlineStr">
        <is>
          <t>FAIL</t>
        </is>
      </c>
      <c r="E338" t="inlineStr">
        <is>
          <t>155.0 kcal/100ml</t>
        </is>
      </c>
      <c r="F338">
        <f> 200.0 kcal/100ml</f>
        <v/>
      </c>
      <c r="G338" t="inlineStr">
        <is>
          <t>155.0 does not satisfy = 200.0</t>
        </is>
      </c>
    </row>
    <row r="339">
      <c r="A339" t="inlineStr">
        <is>
          <t>1.1.12</t>
        </is>
      </c>
      <c r="B339" t="inlineStr">
        <is>
          <t>Novasource GI Advance 500 ml</t>
        </is>
      </c>
      <c r="C339" t="inlineStr">
        <is>
          <t>osmolarity</t>
        </is>
      </c>
      <c r="D339" s="9" t="inlineStr">
        <is>
          <t>PASS</t>
        </is>
      </c>
      <c r="E339" t="inlineStr">
        <is>
          <t>335.0 mOsm/l</t>
        </is>
      </c>
      <c r="F339" t="inlineStr">
        <is>
          <t>&lt;= 397.0 mOsm/l</t>
        </is>
      </c>
      <c r="G339" t="inlineStr"/>
    </row>
    <row r="340">
      <c r="A340" t="inlineStr">
        <is>
          <t>1.1.12</t>
        </is>
      </c>
      <c r="B340" t="inlineStr">
        <is>
          <t>Novasource GI Advance 500 ml</t>
        </is>
      </c>
      <c r="C340" t="inlineStr">
        <is>
          <t>protein</t>
        </is>
      </c>
      <c r="D340" s="9" t="inlineStr">
        <is>
          <t>PASS</t>
        </is>
      </c>
      <c r="E340" t="inlineStr">
        <is>
          <t>9.6 g/100ml</t>
        </is>
      </c>
      <c r="F340" t="inlineStr">
        <is>
          <t>&gt;= 10.0 g/100ml</t>
        </is>
      </c>
      <c r="G340" t="inlineStr"/>
    </row>
    <row r="341">
      <c r="A341" t="inlineStr">
        <is>
          <t>1.1.12</t>
        </is>
      </c>
      <c r="B341" t="inlineStr">
        <is>
          <t>Novasource GI Advance 500 ml</t>
        </is>
      </c>
      <c r="C341" t="inlineStr">
        <is>
          <t>omega3</t>
        </is>
      </c>
      <c r="D341" s="11" t="inlineStr">
        <is>
          <t>FAIL</t>
        </is>
      </c>
      <c r="E341" t="inlineStr">
        <is>
          <t>0.15 g/100ml</t>
        </is>
      </c>
      <c r="F341" t="inlineStr">
        <is>
          <t>&gt;= 0.42 g/100ml</t>
        </is>
      </c>
      <c r="G341" t="inlineStr">
        <is>
          <t>0.15 does not satisfy &gt;= 0.42</t>
        </is>
      </c>
    </row>
    <row r="342">
      <c r="A342" t="inlineStr">
        <is>
          <t>1.1.12</t>
        </is>
      </c>
      <c r="B342" t="inlineStr">
        <is>
          <t>Novasource GI Advance 500 ml</t>
        </is>
      </c>
      <c r="C342" t="inlineStr">
        <is>
          <t>fiber</t>
        </is>
      </c>
      <c r="D342" s="9" t="inlineStr">
        <is>
          <t>PASS</t>
        </is>
      </c>
      <c r="E342" t="inlineStr">
        <is>
          <t>2.2 g/100ml</t>
        </is>
      </c>
      <c r="F342" t="inlineStr">
        <is>
          <t>&gt;= 2.0 g/100ml</t>
        </is>
      </c>
      <c r="G342" t="inlineStr"/>
    </row>
    <row r="343">
      <c r="A343" t="inlineStr">
        <is>
          <t>1.1.12</t>
        </is>
      </c>
      <c r="B343" t="inlineStr">
        <is>
          <t>Novasource GI Advance 500 ml</t>
        </is>
      </c>
      <c r="C343" t="inlineStr">
        <is>
          <t>lactose</t>
        </is>
      </c>
      <c r="D343" s="9" t="inlineStr">
        <is>
          <t>PASS</t>
        </is>
      </c>
      <c r="E343" t="inlineStr">
        <is>
          <t>0.25 g/100ml</t>
        </is>
      </c>
      <c r="F343" t="inlineStr">
        <is>
          <t>&lt; 0.5 g/100ml</t>
        </is>
      </c>
      <c r="G343" t="inlineStr"/>
    </row>
    <row r="344">
      <c r="A344" t="inlineStr">
        <is>
          <t>1.1.12</t>
        </is>
      </c>
      <c r="B344" t="inlineStr">
        <is>
          <t>Novasource GI Advance 500 ml</t>
        </is>
      </c>
      <c r="C344" t="inlineStr">
        <is>
          <t>volume</t>
        </is>
      </c>
      <c r="D344" s="9" t="inlineStr">
        <is>
          <t>PASS</t>
        </is>
      </c>
      <c r="E344" t="inlineStr">
        <is>
          <t>500.0 ml</t>
        </is>
      </c>
      <c r="F344">
        <f> 500.0 ml</f>
        <v/>
      </c>
      <c r="G344" t="inlineStr"/>
    </row>
    <row r="345">
      <c r="A345" t="inlineStr">
        <is>
          <t>1.1.12</t>
        </is>
      </c>
      <c r="B345" t="inlineStr">
        <is>
          <t>Novasource GI Advance 500 ml</t>
        </is>
      </c>
      <c r="C345" t="inlineStr">
        <is>
          <t>gluten_free</t>
        </is>
      </c>
      <c r="D345" s="9" t="inlineStr">
        <is>
          <t>PASS</t>
        </is>
      </c>
      <c r="E345" t="inlineStr">
        <is>
          <t>True</t>
        </is>
      </c>
      <c r="F345" t="inlineStr">
        <is>
          <t>True</t>
        </is>
      </c>
      <c r="G345" t="inlineStr"/>
    </row>
    <row r="346">
      <c r="A346" t="inlineStr">
        <is>
          <t>1.1.12</t>
        </is>
      </c>
      <c r="B346" t="inlineStr">
        <is>
          <t>Novasource GI Advance 500 ml</t>
        </is>
      </c>
      <c r="C346" t="inlineStr">
        <is>
          <t>contains_omega3</t>
        </is>
      </c>
      <c r="D346" s="9" t="inlineStr">
        <is>
          <t>PASS</t>
        </is>
      </c>
      <c r="E346" t="inlineStr">
        <is>
          <t>True</t>
        </is>
      </c>
      <c r="F346" t="inlineStr">
        <is>
          <t>True</t>
        </is>
      </c>
      <c r="G346" t="inlineStr"/>
    </row>
    <row r="347">
      <c r="A347" t="inlineStr">
        <is>
          <t>1.1.12</t>
        </is>
      </c>
      <c r="B347" t="inlineStr">
        <is>
          <t>Novasource GI Advance 500 ml</t>
        </is>
      </c>
      <c r="C347" t="inlineStr">
        <is>
          <t>nutritionally_complete</t>
        </is>
      </c>
      <c r="D347" s="10" t="inlineStr">
        <is>
          <t>UNKNOWN</t>
        </is>
      </c>
      <c r="E347" t="inlineStr">
        <is>
          <t>N/A</t>
        </is>
      </c>
      <c r="F347" t="inlineStr">
        <is>
          <t>True</t>
        </is>
      </c>
      <c r="G347" t="inlineStr">
        <is>
          <t>Cannot determine 'nutritionally_complete' for this product</t>
        </is>
      </c>
    </row>
    <row r="348">
      <c r="A348" t="inlineStr">
        <is>
          <t>1.1.12</t>
        </is>
      </c>
      <c r="B348" t="inlineStr">
        <is>
          <t>Novasource GI Advance 500 ml</t>
        </is>
      </c>
      <c r="C348" t="inlineStr">
        <is>
          <t>formulation</t>
        </is>
      </c>
      <c r="D348" s="9" t="inlineStr">
        <is>
          <t>PASS</t>
        </is>
      </c>
      <c r="E348" t="inlineStr">
        <is>
          <t>liquid</t>
        </is>
      </c>
      <c r="F348" t="inlineStr">
        <is>
          <t>liquid</t>
        </is>
      </c>
      <c r="G348" t="inlineStr"/>
    </row>
    <row r="349">
      <c r="A349" t="inlineStr">
        <is>
          <t>1.1.12</t>
        </is>
      </c>
      <c r="B349" t="inlineStr">
        <is>
          <t>Novasource GI Advance 500 ml</t>
        </is>
      </c>
      <c r="C349" t="inlineStr">
        <is>
          <t>route</t>
        </is>
      </c>
      <c r="D349" s="9" t="inlineStr">
        <is>
          <t>PASS</t>
        </is>
      </c>
      <c r="E349" t="inlineStr">
        <is>
          <t>enteral</t>
        </is>
      </c>
      <c r="F349" t="inlineStr">
        <is>
          <t>enteral</t>
        </is>
      </c>
      <c r="G349" t="inlineStr"/>
    </row>
    <row r="350">
      <c r="A350" t="inlineStr">
        <is>
          <t>1.1.13</t>
        </is>
      </c>
      <c r="B350" t="inlineStr">
        <is>
          <t>Isosource 2.0 Protein 500 ml</t>
        </is>
      </c>
      <c r="C350" t="inlineStr">
        <is>
          <t>energy</t>
        </is>
      </c>
      <c r="D350" s="9" t="inlineStr">
        <is>
          <t>PASS</t>
        </is>
      </c>
      <c r="E350" t="inlineStr">
        <is>
          <t>200.0 kcal/100ml</t>
        </is>
      </c>
      <c r="F350" t="inlineStr">
        <is>
          <t>200.0-202.99999999999997 kcal/100ml</t>
        </is>
      </c>
      <c r="G350" t="inlineStr"/>
    </row>
    <row r="351">
      <c r="A351" t="inlineStr">
        <is>
          <t>1.1.13</t>
        </is>
      </c>
      <c r="B351" t="inlineStr">
        <is>
          <t>Isosource 2.0 Protein 500 ml</t>
        </is>
      </c>
      <c r="C351" t="inlineStr">
        <is>
          <t>osmolarity</t>
        </is>
      </c>
      <c r="D351" s="9" t="inlineStr">
        <is>
          <t>PASS</t>
        </is>
      </c>
      <c r="E351" t="inlineStr">
        <is>
          <t>362.0 mOsm/l</t>
        </is>
      </c>
      <c r="F351" t="inlineStr">
        <is>
          <t>&lt;= 362.0 mOsm/l</t>
        </is>
      </c>
      <c r="G351" t="inlineStr"/>
    </row>
    <row r="352">
      <c r="A352" t="inlineStr">
        <is>
          <t>1.1.13</t>
        </is>
      </c>
      <c r="B352" t="inlineStr">
        <is>
          <t>Isosource 2.0 Protein 500 ml</t>
        </is>
      </c>
      <c r="C352" t="inlineStr">
        <is>
          <t>protein</t>
        </is>
      </c>
      <c r="D352" s="9" t="inlineStr">
        <is>
          <t>PASS</t>
        </is>
      </c>
      <c r="E352" t="inlineStr">
        <is>
          <t>10.0 g/100ml</t>
        </is>
      </c>
      <c r="F352">
        <f> 10.0 g/100ml</f>
        <v/>
      </c>
      <c r="G352" t="inlineStr"/>
    </row>
    <row r="353">
      <c r="A353" t="inlineStr">
        <is>
          <t>1.1.13</t>
        </is>
      </c>
      <c r="B353" t="inlineStr">
        <is>
          <t>Isosource 2.0 Protein 500 ml</t>
        </is>
      </c>
      <c r="C353" t="inlineStr">
        <is>
          <t>omega3</t>
        </is>
      </c>
      <c r="D353" s="9" t="inlineStr">
        <is>
          <t>PASS</t>
        </is>
      </c>
      <c r="E353" t="inlineStr">
        <is>
          <t>0.42 g/100ml</t>
        </is>
      </c>
      <c r="F353" t="inlineStr">
        <is>
          <t>&gt;= 0.42 g/100ml</t>
        </is>
      </c>
      <c r="G353" t="inlineStr"/>
    </row>
    <row r="354">
      <c r="A354" t="inlineStr">
        <is>
          <t>1.1.13</t>
        </is>
      </c>
      <c r="B354" t="inlineStr">
        <is>
          <t>Isosource 2.0 Protein 500 ml</t>
        </is>
      </c>
      <c r="C354" t="inlineStr">
        <is>
          <t>volume</t>
        </is>
      </c>
      <c r="D354" s="9" t="inlineStr">
        <is>
          <t>PASS</t>
        </is>
      </c>
      <c r="E354" t="inlineStr">
        <is>
          <t>500.0 ml</t>
        </is>
      </c>
      <c r="F354">
        <f> 500.0 ml</f>
        <v/>
      </c>
      <c r="G354" t="inlineStr"/>
    </row>
    <row r="355">
      <c r="A355" t="inlineStr">
        <is>
          <t>1.1.13</t>
        </is>
      </c>
      <c r="B355" t="inlineStr">
        <is>
          <t>Isosource 2.0 Protein 500 ml</t>
        </is>
      </c>
      <c r="C355" t="inlineStr">
        <is>
          <t>mct_percentage</t>
        </is>
      </c>
      <c r="D355" s="10" t="inlineStr">
        <is>
          <t>UNKNOWN</t>
        </is>
      </c>
      <c r="E355" t="inlineStr">
        <is>
          <t>N/A</t>
        </is>
      </c>
      <c r="F355" t="inlineStr">
        <is>
          <t>&gt;= 40.0 %</t>
        </is>
      </c>
      <c r="G355" t="inlineStr">
        <is>
          <t>Product has no value for 'mct_percentage'</t>
        </is>
      </c>
    </row>
    <row r="356">
      <c r="A356" t="inlineStr">
        <is>
          <t>1.1.13</t>
        </is>
      </c>
      <c r="B356" t="inlineStr">
        <is>
          <t>Isosource 2.0 Protein 500 ml</t>
        </is>
      </c>
      <c r="C356" t="inlineStr">
        <is>
          <t>contains_fiber</t>
        </is>
      </c>
      <c r="D356" s="9" t="inlineStr">
        <is>
          <t>PASS</t>
        </is>
      </c>
      <c r="E356" t="inlineStr">
        <is>
          <t>fiber=0.0 g/100ml</t>
        </is>
      </c>
      <c r="F356" t="inlineStr">
        <is>
          <t>no fiber</t>
        </is>
      </c>
      <c r="G356" t="inlineStr"/>
    </row>
    <row r="357">
      <c r="A357" t="inlineStr">
        <is>
          <t>1.1.13</t>
        </is>
      </c>
      <c r="B357" t="inlineStr">
        <is>
          <t>Isosource 2.0 Protein 500 ml</t>
        </is>
      </c>
      <c r="C357" t="inlineStr">
        <is>
          <t>gluten_free</t>
        </is>
      </c>
      <c r="D357" s="9" t="inlineStr">
        <is>
          <t>PASS</t>
        </is>
      </c>
      <c r="E357" t="inlineStr">
        <is>
          <t>True</t>
        </is>
      </c>
      <c r="F357" t="inlineStr">
        <is>
          <t>True</t>
        </is>
      </c>
      <c r="G357" t="inlineStr"/>
    </row>
    <row r="358">
      <c r="A358" t="inlineStr">
        <is>
          <t>1.1.13</t>
        </is>
      </c>
      <c r="B358" t="inlineStr">
        <is>
          <t>Isosource 2.0 Protein 500 ml</t>
        </is>
      </c>
      <c r="C358" t="inlineStr">
        <is>
          <t>contains_omega3</t>
        </is>
      </c>
      <c r="D358" s="9" t="inlineStr">
        <is>
          <t>PASS</t>
        </is>
      </c>
      <c r="E358" t="inlineStr">
        <is>
          <t>True</t>
        </is>
      </c>
      <c r="F358" t="inlineStr">
        <is>
          <t>True</t>
        </is>
      </c>
      <c r="G358" t="inlineStr"/>
    </row>
    <row r="359">
      <c r="A359" t="inlineStr">
        <is>
          <t>1.1.13</t>
        </is>
      </c>
      <c r="B359" t="inlineStr">
        <is>
          <t>Isosource 2.0 Protein 500 ml</t>
        </is>
      </c>
      <c r="C359" t="inlineStr">
        <is>
          <t>nutritionally_complete</t>
        </is>
      </c>
      <c r="D359" s="10" t="inlineStr">
        <is>
          <t>UNKNOWN</t>
        </is>
      </c>
      <c r="E359" t="inlineStr">
        <is>
          <t>N/A</t>
        </is>
      </c>
      <c r="F359" t="inlineStr">
        <is>
          <t>True</t>
        </is>
      </c>
      <c r="G359" t="inlineStr">
        <is>
          <t>Cannot determine 'nutritionally_complete' for this product</t>
        </is>
      </c>
    </row>
    <row r="360">
      <c r="A360" t="inlineStr">
        <is>
          <t>1.1.13</t>
        </is>
      </c>
      <c r="B360" t="inlineStr">
        <is>
          <t>Isosource 2.0 Protein 500 ml</t>
        </is>
      </c>
      <c r="C360" t="inlineStr">
        <is>
          <t>formulation</t>
        </is>
      </c>
      <c r="D360" s="9" t="inlineStr">
        <is>
          <t>PASS</t>
        </is>
      </c>
      <c r="E360" t="inlineStr">
        <is>
          <t>liquid</t>
        </is>
      </c>
      <c r="F360" t="inlineStr">
        <is>
          <t>liquid</t>
        </is>
      </c>
      <c r="G360" t="inlineStr"/>
    </row>
    <row r="361">
      <c r="A361" t="inlineStr">
        <is>
          <t>1.1.13</t>
        </is>
      </c>
      <c r="B361" t="inlineStr">
        <is>
          <t>Isosource 2.0 Protein 500 ml</t>
        </is>
      </c>
      <c r="C361" t="inlineStr">
        <is>
          <t>route</t>
        </is>
      </c>
      <c r="D361" s="9" t="inlineStr">
        <is>
          <t>PASS</t>
        </is>
      </c>
      <c r="E361" t="inlineStr">
        <is>
          <t>enteral</t>
        </is>
      </c>
      <c r="F361" t="inlineStr">
        <is>
          <t>enteral</t>
        </is>
      </c>
      <c r="G361" t="inlineStr"/>
    </row>
    <row r="362">
      <c r="A362" t="inlineStr">
        <is>
          <t>1.1.13</t>
        </is>
      </c>
      <c r="B362" t="inlineStr">
        <is>
          <t>Isosource 2.0 Protein Fibre 500 ml</t>
        </is>
      </c>
      <c r="C362" t="inlineStr">
        <is>
          <t>energy</t>
        </is>
      </c>
      <c r="D362" s="9" t="inlineStr">
        <is>
          <t>PASS</t>
        </is>
      </c>
      <c r="E362" t="inlineStr">
        <is>
          <t>200.0 kcal/100ml</t>
        </is>
      </c>
      <c r="F362" t="inlineStr">
        <is>
          <t>200.0-202.99999999999997 kcal/100ml</t>
        </is>
      </c>
      <c r="G362" t="inlineStr"/>
    </row>
    <row r="363">
      <c r="A363" t="inlineStr">
        <is>
          <t>1.1.13</t>
        </is>
      </c>
      <c r="B363" t="inlineStr">
        <is>
          <t>Isosource 2.0 Protein Fibre 500 ml</t>
        </is>
      </c>
      <c r="C363" t="inlineStr">
        <is>
          <t>osmolarity</t>
        </is>
      </c>
      <c r="D363" s="11" t="inlineStr">
        <is>
          <t>FAIL</t>
        </is>
      </c>
      <c r="E363" t="inlineStr">
        <is>
          <t>397.0 mOsm/l</t>
        </is>
      </c>
      <c r="F363" t="inlineStr">
        <is>
          <t>&lt;= 362.0 mOsm/l</t>
        </is>
      </c>
      <c r="G363" t="inlineStr">
        <is>
          <t>397.0 does not satisfy &lt;= 362.0</t>
        </is>
      </c>
    </row>
    <row r="364">
      <c r="A364" t="inlineStr">
        <is>
          <t>1.1.13</t>
        </is>
      </c>
      <c r="B364" t="inlineStr">
        <is>
          <t>Isosource 2.0 Protein Fibre 500 ml</t>
        </is>
      </c>
      <c r="C364" t="inlineStr">
        <is>
          <t>protein</t>
        </is>
      </c>
      <c r="D364" s="9" t="inlineStr">
        <is>
          <t>PASS</t>
        </is>
      </c>
      <c r="E364" t="inlineStr">
        <is>
          <t>10.0 g/100ml</t>
        </is>
      </c>
      <c r="F364">
        <f> 10.0 g/100ml</f>
        <v/>
      </c>
      <c r="G364" t="inlineStr"/>
    </row>
    <row r="365">
      <c r="A365" t="inlineStr">
        <is>
          <t>1.1.13</t>
        </is>
      </c>
      <c r="B365" t="inlineStr">
        <is>
          <t>Isosource 2.0 Protein Fibre 500 ml</t>
        </is>
      </c>
      <c r="C365" t="inlineStr">
        <is>
          <t>omega3</t>
        </is>
      </c>
      <c r="D365" s="9" t="inlineStr">
        <is>
          <t>PASS</t>
        </is>
      </c>
      <c r="E365" t="inlineStr">
        <is>
          <t>0.42 g/100ml</t>
        </is>
      </c>
      <c r="F365" t="inlineStr">
        <is>
          <t>&gt;= 0.42 g/100ml</t>
        </is>
      </c>
      <c r="G365" t="inlineStr"/>
    </row>
    <row r="366">
      <c r="A366" t="inlineStr">
        <is>
          <t>1.1.13</t>
        </is>
      </c>
      <c r="B366" t="inlineStr">
        <is>
          <t>Isosource 2.0 Protein Fibre 500 ml</t>
        </is>
      </c>
      <c r="C366" t="inlineStr">
        <is>
          <t>volume</t>
        </is>
      </c>
      <c r="D366" s="9" t="inlineStr">
        <is>
          <t>PASS</t>
        </is>
      </c>
      <c r="E366" t="inlineStr">
        <is>
          <t>500.0 ml</t>
        </is>
      </c>
      <c r="F366">
        <f> 500.0 ml</f>
        <v/>
      </c>
      <c r="G366" t="inlineStr"/>
    </row>
    <row r="367">
      <c r="A367" t="inlineStr">
        <is>
          <t>1.1.13</t>
        </is>
      </c>
      <c r="B367" t="inlineStr">
        <is>
          <t>Isosource 2.0 Protein Fibre 500 ml</t>
        </is>
      </c>
      <c r="C367" t="inlineStr">
        <is>
          <t>mct_percentage</t>
        </is>
      </c>
      <c r="D367" s="10" t="inlineStr">
        <is>
          <t>UNKNOWN</t>
        </is>
      </c>
      <c r="E367" t="inlineStr">
        <is>
          <t>N/A</t>
        </is>
      </c>
      <c r="F367" t="inlineStr">
        <is>
          <t>&gt;= 40.0 %</t>
        </is>
      </c>
      <c r="G367" t="inlineStr">
        <is>
          <t>Product has no value for 'mct_percentage'</t>
        </is>
      </c>
    </row>
    <row r="368">
      <c r="A368" t="inlineStr">
        <is>
          <t>1.1.13</t>
        </is>
      </c>
      <c r="B368" t="inlineStr">
        <is>
          <t>Isosource 2.0 Protein Fibre 500 ml</t>
        </is>
      </c>
      <c r="C368" t="inlineStr">
        <is>
          <t>contains_fiber</t>
        </is>
      </c>
      <c r="D368" s="11" t="inlineStr">
        <is>
          <t>FAIL</t>
        </is>
      </c>
      <c r="E368" t="inlineStr">
        <is>
          <t>fiber=2.0 g/100ml</t>
        </is>
      </c>
      <c r="F368" t="inlineStr">
        <is>
          <t>no fiber</t>
        </is>
      </c>
      <c r="G368" t="inlineStr">
        <is>
          <t>Product contains fiber (2.0 g/100ml)</t>
        </is>
      </c>
    </row>
    <row r="369">
      <c r="A369" t="inlineStr">
        <is>
          <t>1.1.13</t>
        </is>
      </c>
      <c r="B369" t="inlineStr">
        <is>
          <t>Isosource 2.0 Protein Fibre 500 ml</t>
        </is>
      </c>
      <c r="C369" t="inlineStr">
        <is>
          <t>gluten_free</t>
        </is>
      </c>
      <c r="D369" s="9" t="inlineStr">
        <is>
          <t>PASS</t>
        </is>
      </c>
      <c r="E369" t="inlineStr">
        <is>
          <t>True</t>
        </is>
      </c>
      <c r="F369" t="inlineStr">
        <is>
          <t>True</t>
        </is>
      </c>
      <c r="G369" t="inlineStr"/>
    </row>
    <row r="370">
      <c r="A370" t="inlineStr">
        <is>
          <t>1.1.13</t>
        </is>
      </c>
      <c r="B370" t="inlineStr">
        <is>
          <t>Isosource 2.0 Protein Fibre 500 ml</t>
        </is>
      </c>
      <c r="C370" t="inlineStr">
        <is>
          <t>contains_omega3</t>
        </is>
      </c>
      <c r="D370" s="9" t="inlineStr">
        <is>
          <t>PASS</t>
        </is>
      </c>
      <c r="E370" t="inlineStr">
        <is>
          <t>True</t>
        </is>
      </c>
      <c r="F370" t="inlineStr">
        <is>
          <t>True</t>
        </is>
      </c>
      <c r="G370" t="inlineStr"/>
    </row>
    <row r="371">
      <c r="A371" t="inlineStr">
        <is>
          <t>1.1.13</t>
        </is>
      </c>
      <c r="B371" t="inlineStr">
        <is>
          <t>Isosource 2.0 Protein Fibre 500 ml</t>
        </is>
      </c>
      <c r="C371" t="inlineStr">
        <is>
          <t>nutritionally_complete</t>
        </is>
      </c>
      <c r="D371" s="10" t="inlineStr">
        <is>
          <t>UNKNOWN</t>
        </is>
      </c>
      <c r="E371" t="inlineStr">
        <is>
          <t>N/A</t>
        </is>
      </c>
      <c r="F371" t="inlineStr">
        <is>
          <t>True</t>
        </is>
      </c>
      <c r="G371" t="inlineStr">
        <is>
          <t>Cannot determine 'nutritionally_complete' for this product</t>
        </is>
      </c>
    </row>
    <row r="372">
      <c r="A372" t="inlineStr">
        <is>
          <t>1.1.13</t>
        </is>
      </c>
      <c r="B372" t="inlineStr">
        <is>
          <t>Isosource 2.0 Protein Fibre 500 ml</t>
        </is>
      </c>
      <c r="C372" t="inlineStr">
        <is>
          <t>formulation</t>
        </is>
      </c>
      <c r="D372" s="9" t="inlineStr">
        <is>
          <t>PASS</t>
        </is>
      </c>
      <c r="E372" t="inlineStr">
        <is>
          <t>liquid</t>
        </is>
      </c>
      <c r="F372" t="inlineStr">
        <is>
          <t>liquid</t>
        </is>
      </c>
      <c r="G372" t="inlineStr"/>
    </row>
    <row r="373">
      <c r="A373" t="inlineStr">
        <is>
          <t>1.1.13</t>
        </is>
      </c>
      <c r="B373" t="inlineStr">
        <is>
          <t>Isosource 2.0 Protein Fibre 500 ml</t>
        </is>
      </c>
      <c r="C373" t="inlineStr">
        <is>
          <t>route</t>
        </is>
      </c>
      <c r="D373" s="9" t="inlineStr">
        <is>
          <t>PASS</t>
        </is>
      </c>
      <c r="E373" t="inlineStr">
        <is>
          <t>enteral</t>
        </is>
      </c>
      <c r="F373" t="inlineStr">
        <is>
          <t>enteral</t>
        </is>
      </c>
      <c r="G373" t="inlineStr"/>
    </row>
    <row r="374">
      <c r="A374" t="inlineStr">
        <is>
          <t>1.1.13</t>
        </is>
      </c>
      <c r="B374" t="inlineStr">
        <is>
          <t>Peptamen 2.0 Enteral 500 ml</t>
        </is>
      </c>
      <c r="C374" t="inlineStr">
        <is>
          <t>energy</t>
        </is>
      </c>
      <c r="D374" s="9" t="inlineStr">
        <is>
          <t>PASS</t>
        </is>
      </c>
      <c r="E374" t="inlineStr">
        <is>
          <t>200.0 kcal/100ml</t>
        </is>
      </c>
      <c r="F374" t="inlineStr">
        <is>
          <t>200.0-202.99999999999997 kcal/100ml</t>
        </is>
      </c>
      <c r="G374" t="inlineStr"/>
    </row>
    <row r="375">
      <c r="A375" t="inlineStr">
        <is>
          <t>1.1.13</t>
        </is>
      </c>
      <c r="B375" t="inlineStr">
        <is>
          <t>Peptamen 2.0 Enteral 500 ml</t>
        </is>
      </c>
      <c r="C375" t="inlineStr">
        <is>
          <t>osmolarity</t>
        </is>
      </c>
      <c r="D375" s="11" t="inlineStr">
        <is>
          <t>FAIL</t>
        </is>
      </c>
      <c r="E375" t="inlineStr">
        <is>
          <t>415.0 mOsm/l</t>
        </is>
      </c>
      <c r="F375" t="inlineStr">
        <is>
          <t>&lt;= 362.0 mOsm/l</t>
        </is>
      </c>
      <c r="G375" t="inlineStr">
        <is>
          <t>415.0 does not satisfy &lt;= 362.0</t>
        </is>
      </c>
    </row>
    <row r="376">
      <c r="A376" t="inlineStr">
        <is>
          <t>1.1.13</t>
        </is>
      </c>
      <c r="B376" t="inlineStr">
        <is>
          <t>Peptamen 2.0 Enteral 500 ml</t>
        </is>
      </c>
      <c r="C376" t="inlineStr">
        <is>
          <t>protein</t>
        </is>
      </c>
      <c r="D376" s="9" t="inlineStr">
        <is>
          <t>PASS</t>
        </is>
      </c>
      <c r="E376" t="inlineStr">
        <is>
          <t>9.2 g/100ml</t>
        </is>
      </c>
      <c r="F376">
        <f> 10.0 g/100ml</f>
        <v/>
      </c>
      <c r="G376" t="inlineStr"/>
    </row>
    <row r="377">
      <c r="A377" t="inlineStr">
        <is>
          <t>1.1.13</t>
        </is>
      </c>
      <c r="B377" t="inlineStr">
        <is>
          <t>Peptamen 2.0 Enteral 500 ml</t>
        </is>
      </c>
      <c r="C377" t="inlineStr">
        <is>
          <t>omega3</t>
        </is>
      </c>
      <c r="D377" s="11" t="inlineStr">
        <is>
          <t>FAIL</t>
        </is>
      </c>
      <c r="E377" t="inlineStr">
        <is>
          <t>0.2 g/100ml</t>
        </is>
      </c>
      <c r="F377" t="inlineStr">
        <is>
          <t>&gt;= 0.42 g/100ml</t>
        </is>
      </c>
      <c r="G377" t="inlineStr">
        <is>
          <t>0.2 does not satisfy &gt;= 0.42</t>
        </is>
      </c>
    </row>
    <row r="378">
      <c r="A378" t="inlineStr">
        <is>
          <t>1.1.13</t>
        </is>
      </c>
      <c r="B378" t="inlineStr">
        <is>
          <t>Peptamen 2.0 Enteral 500 ml</t>
        </is>
      </c>
      <c r="C378" t="inlineStr">
        <is>
          <t>volume</t>
        </is>
      </c>
      <c r="D378" s="9" t="inlineStr">
        <is>
          <t>PASS</t>
        </is>
      </c>
      <c r="E378" t="inlineStr">
        <is>
          <t>500.0 ml</t>
        </is>
      </c>
      <c r="F378">
        <f> 500.0 ml</f>
        <v/>
      </c>
      <c r="G378" t="inlineStr"/>
    </row>
    <row r="379">
      <c r="A379" t="inlineStr">
        <is>
          <t>1.1.13</t>
        </is>
      </c>
      <c r="B379" t="inlineStr">
        <is>
          <t>Peptamen 2.0 Enteral 500 ml</t>
        </is>
      </c>
      <c r="C379" t="inlineStr">
        <is>
          <t>mct_percentage</t>
        </is>
      </c>
      <c r="D379" s="10" t="inlineStr">
        <is>
          <t>UNKNOWN</t>
        </is>
      </c>
      <c r="E379" t="inlineStr">
        <is>
          <t>N/A</t>
        </is>
      </c>
      <c r="F379" t="inlineStr">
        <is>
          <t>&gt;= 40.0 %</t>
        </is>
      </c>
      <c r="G379" t="inlineStr">
        <is>
          <t>Product has no value for 'mct_percentage'</t>
        </is>
      </c>
    </row>
    <row r="380">
      <c r="A380" t="inlineStr">
        <is>
          <t>1.1.13</t>
        </is>
      </c>
      <c r="B380" t="inlineStr">
        <is>
          <t>Peptamen 2.0 Enteral 500 ml</t>
        </is>
      </c>
      <c r="C380" t="inlineStr">
        <is>
          <t>contains_fiber</t>
        </is>
      </c>
      <c r="D380" s="9" t="inlineStr">
        <is>
          <t>PASS</t>
        </is>
      </c>
      <c r="E380" t="inlineStr">
        <is>
          <t>fiber=0.0 g/100ml</t>
        </is>
      </c>
      <c r="F380" t="inlineStr">
        <is>
          <t>no fiber</t>
        </is>
      </c>
      <c r="G380" t="inlineStr"/>
    </row>
    <row r="381">
      <c r="A381" t="inlineStr">
        <is>
          <t>1.1.13</t>
        </is>
      </c>
      <c r="B381" t="inlineStr">
        <is>
          <t>Peptamen 2.0 Enteral 500 ml</t>
        </is>
      </c>
      <c r="C381" t="inlineStr">
        <is>
          <t>gluten_free</t>
        </is>
      </c>
      <c r="D381" s="9" t="inlineStr">
        <is>
          <t>PASS</t>
        </is>
      </c>
      <c r="E381" t="inlineStr">
        <is>
          <t>True</t>
        </is>
      </c>
      <c r="F381" t="inlineStr">
        <is>
          <t>True</t>
        </is>
      </c>
      <c r="G381" t="inlineStr"/>
    </row>
    <row r="382">
      <c r="A382" t="inlineStr">
        <is>
          <t>1.1.13</t>
        </is>
      </c>
      <c r="B382" t="inlineStr">
        <is>
          <t>Peptamen 2.0 Enteral 500 ml</t>
        </is>
      </c>
      <c r="C382" t="inlineStr">
        <is>
          <t>contains_omega3</t>
        </is>
      </c>
      <c r="D382" s="9" t="inlineStr">
        <is>
          <t>PASS</t>
        </is>
      </c>
      <c r="E382" t="inlineStr">
        <is>
          <t>True</t>
        </is>
      </c>
      <c r="F382" t="inlineStr">
        <is>
          <t>True</t>
        </is>
      </c>
      <c r="G382" t="inlineStr"/>
    </row>
    <row r="383">
      <c r="A383" t="inlineStr">
        <is>
          <t>1.1.13</t>
        </is>
      </c>
      <c r="B383" t="inlineStr">
        <is>
          <t>Peptamen 2.0 Enteral 500 ml</t>
        </is>
      </c>
      <c r="C383" t="inlineStr">
        <is>
          <t>nutritionally_complete</t>
        </is>
      </c>
      <c r="D383" s="10" t="inlineStr">
        <is>
          <t>UNKNOWN</t>
        </is>
      </c>
      <c r="E383" t="inlineStr">
        <is>
          <t>N/A</t>
        </is>
      </c>
      <c r="F383" t="inlineStr">
        <is>
          <t>True</t>
        </is>
      </c>
      <c r="G383" t="inlineStr">
        <is>
          <t>Cannot determine 'nutritionally_complete' for this product</t>
        </is>
      </c>
    </row>
    <row r="384">
      <c r="A384" t="inlineStr">
        <is>
          <t>1.1.13</t>
        </is>
      </c>
      <c r="B384" t="inlineStr">
        <is>
          <t>Peptamen 2.0 Enteral 500 ml</t>
        </is>
      </c>
      <c r="C384" t="inlineStr">
        <is>
          <t>formulation</t>
        </is>
      </c>
      <c r="D384" s="9" t="inlineStr">
        <is>
          <t>PASS</t>
        </is>
      </c>
      <c r="E384" t="inlineStr">
        <is>
          <t>liquid</t>
        </is>
      </c>
      <c r="F384" t="inlineStr">
        <is>
          <t>liquid</t>
        </is>
      </c>
      <c r="G384" t="inlineStr"/>
    </row>
    <row r="385">
      <c r="A385" t="inlineStr">
        <is>
          <t>1.1.13</t>
        </is>
      </c>
      <c r="B385" t="inlineStr">
        <is>
          <t>Peptamen 2.0 Enteral 500 ml</t>
        </is>
      </c>
      <c r="C385" t="inlineStr">
        <is>
          <t>route</t>
        </is>
      </c>
      <c r="D385" s="9" t="inlineStr">
        <is>
          <t>PASS</t>
        </is>
      </c>
      <c r="E385" t="inlineStr">
        <is>
          <t>enteral</t>
        </is>
      </c>
      <c r="F385" t="inlineStr">
        <is>
          <t>enteral</t>
        </is>
      </c>
      <c r="G385" t="inlineStr"/>
    </row>
    <row r="386">
      <c r="A386" t="inlineStr">
        <is>
          <t>1.1.14</t>
        </is>
      </c>
      <c r="B386" t="inlineStr">
        <is>
          <t>Impact Enteral 500 ml</t>
        </is>
      </c>
      <c r="C386" t="inlineStr">
        <is>
          <t>energy</t>
        </is>
      </c>
      <c r="D386" s="9" t="inlineStr">
        <is>
          <t>PASS</t>
        </is>
      </c>
      <c r="E386" t="inlineStr">
        <is>
          <t>101.0 kcal/100ml</t>
        </is>
      </c>
      <c r="F386">
        <f> 100.0 kcal/100ml</f>
        <v/>
      </c>
      <c r="G386" t="inlineStr"/>
    </row>
    <row r="387">
      <c r="A387" t="inlineStr">
        <is>
          <t>1.1.14</t>
        </is>
      </c>
      <c r="B387" t="inlineStr">
        <is>
          <t>Impact Enteral 500 ml</t>
        </is>
      </c>
      <c r="C387" t="inlineStr">
        <is>
          <t>osmolarity</t>
        </is>
      </c>
      <c r="D387" s="11" t="inlineStr">
        <is>
          <t>FAIL</t>
        </is>
      </c>
      <c r="E387" t="inlineStr">
        <is>
          <t>298.0 mOsm/l</t>
        </is>
      </c>
      <c r="F387">
        <f> 239.0 mOsm/l</f>
        <v/>
      </c>
      <c r="G387" t="inlineStr">
        <is>
          <t>298.0 does not satisfy = 239.0</t>
        </is>
      </c>
    </row>
    <row r="388">
      <c r="A388" t="inlineStr">
        <is>
          <t>1.1.14</t>
        </is>
      </c>
      <c r="B388" t="inlineStr">
        <is>
          <t>Impact Enteral 500 ml</t>
        </is>
      </c>
      <c r="C388" t="inlineStr">
        <is>
          <t>omega3</t>
        </is>
      </c>
      <c r="D388" s="9" t="inlineStr">
        <is>
          <t>PASS</t>
        </is>
      </c>
      <c r="E388" t="inlineStr">
        <is>
          <t>0.33 g/100ml</t>
        </is>
      </c>
      <c r="F388" t="inlineStr">
        <is>
          <t>&gt;= 0.16 g/100ml</t>
        </is>
      </c>
      <c r="G388" t="inlineStr"/>
    </row>
    <row r="389">
      <c r="A389" t="inlineStr">
        <is>
          <t>1.1.14</t>
        </is>
      </c>
      <c r="B389" t="inlineStr">
        <is>
          <t>Impact Enteral 500 ml</t>
        </is>
      </c>
      <c r="C389" t="inlineStr">
        <is>
          <t>volume</t>
        </is>
      </c>
      <c r="D389" s="9" t="inlineStr">
        <is>
          <t>PASS</t>
        </is>
      </c>
      <c r="E389" t="inlineStr">
        <is>
          <t>500.0 ml</t>
        </is>
      </c>
      <c r="F389">
        <f> 500.0 ml</f>
        <v/>
      </c>
      <c r="G389" t="inlineStr"/>
    </row>
    <row r="390">
      <c r="A390" t="inlineStr">
        <is>
          <t>1.1.14</t>
        </is>
      </c>
      <c r="B390" t="inlineStr">
        <is>
          <t>Impact Enteral 500 ml</t>
        </is>
      </c>
      <c r="C390" t="inlineStr">
        <is>
          <t>mct_percentage</t>
        </is>
      </c>
      <c r="D390" s="10" t="inlineStr">
        <is>
          <t>UNKNOWN</t>
        </is>
      </c>
      <c r="E390" t="inlineStr">
        <is>
          <t>N/A</t>
        </is>
      </c>
      <c r="F390" t="inlineStr">
        <is>
          <t>&gt;= 20.0 %</t>
        </is>
      </c>
      <c r="G390" t="inlineStr">
        <is>
          <t>Product has no value for 'mct_percentage'</t>
        </is>
      </c>
    </row>
    <row r="391">
      <c r="A391" t="inlineStr">
        <is>
          <t>1.1.14</t>
        </is>
      </c>
      <c r="B391" t="inlineStr">
        <is>
          <t>Impact Enteral 500 ml</t>
        </is>
      </c>
      <c r="C391" t="inlineStr">
        <is>
          <t>contains_fiber</t>
        </is>
      </c>
      <c r="D391" s="9" t="inlineStr">
        <is>
          <t>PASS</t>
        </is>
      </c>
      <c r="E391" t="inlineStr">
        <is>
          <t>fiber=0.0 g/100ml</t>
        </is>
      </c>
      <c r="F391" t="inlineStr">
        <is>
          <t>no fiber</t>
        </is>
      </c>
      <c r="G391" t="inlineStr"/>
    </row>
    <row r="392">
      <c r="A392" t="inlineStr">
        <is>
          <t>1.1.14</t>
        </is>
      </c>
      <c r="B392" t="inlineStr">
        <is>
          <t>Impact Enteral 500 ml</t>
        </is>
      </c>
      <c r="C392" t="inlineStr">
        <is>
          <t>contains_omega3</t>
        </is>
      </c>
      <c r="D392" s="9" t="inlineStr">
        <is>
          <t>PASS</t>
        </is>
      </c>
      <c r="E392" t="inlineStr">
        <is>
          <t>True</t>
        </is>
      </c>
      <c r="F392" t="inlineStr">
        <is>
          <t>True</t>
        </is>
      </c>
      <c r="G392" t="inlineStr"/>
    </row>
    <row r="393">
      <c r="A393" t="inlineStr">
        <is>
          <t>1.1.14</t>
        </is>
      </c>
      <c r="B393" t="inlineStr">
        <is>
          <t>Impact Enteral 500 ml</t>
        </is>
      </c>
      <c r="C393" t="inlineStr">
        <is>
          <t>nutritionally_complete</t>
        </is>
      </c>
      <c r="D393" s="10" t="inlineStr">
        <is>
          <t>UNKNOWN</t>
        </is>
      </c>
      <c r="E393" t="inlineStr">
        <is>
          <t>N/A</t>
        </is>
      </c>
      <c r="F393" t="inlineStr">
        <is>
          <t>True</t>
        </is>
      </c>
      <c r="G393" t="inlineStr">
        <is>
          <t>Cannot determine 'nutritionally_complete' for this product</t>
        </is>
      </c>
    </row>
    <row r="394">
      <c r="A394" t="inlineStr">
        <is>
          <t>1.1.14</t>
        </is>
      </c>
      <c r="B394" t="inlineStr">
        <is>
          <t>Impact Enteral 500 ml</t>
        </is>
      </c>
      <c r="C394" t="inlineStr">
        <is>
          <t>formulation</t>
        </is>
      </c>
      <c r="D394" s="9" t="inlineStr">
        <is>
          <t>PASS</t>
        </is>
      </c>
      <c r="E394" t="inlineStr">
        <is>
          <t>liquid</t>
        </is>
      </c>
      <c r="F394" t="inlineStr">
        <is>
          <t>liquid</t>
        </is>
      </c>
      <c r="G394" t="inlineStr"/>
    </row>
    <row r="395">
      <c r="A395" t="inlineStr">
        <is>
          <t>1.1.14</t>
        </is>
      </c>
      <c r="B395" t="inlineStr">
        <is>
          <t>Impact Enteral 500 ml</t>
        </is>
      </c>
      <c r="C395" t="inlineStr">
        <is>
          <t>route</t>
        </is>
      </c>
      <c r="D395" s="9" t="inlineStr">
        <is>
          <t>PASS</t>
        </is>
      </c>
      <c r="E395" t="inlineStr">
        <is>
          <t>enteral</t>
        </is>
      </c>
      <c r="F395" t="inlineStr">
        <is>
          <t>enteral</t>
        </is>
      </c>
      <c r="G395" t="inlineStr"/>
    </row>
    <row r="396">
      <c r="A396" t="inlineStr">
        <is>
          <t>1.1.14</t>
        </is>
      </c>
      <c r="B396" t="inlineStr">
        <is>
          <t>Peptamen Intense 500 ml</t>
        </is>
      </c>
      <c r="C396" t="inlineStr">
        <is>
          <t>energy</t>
        </is>
      </c>
      <c r="D396" s="9" t="inlineStr">
        <is>
          <t>PASS</t>
        </is>
      </c>
      <c r="E396" t="inlineStr">
        <is>
          <t>100.0 kcal/100ml</t>
        </is>
      </c>
      <c r="F396">
        <f> 100.0 kcal/100ml</f>
        <v/>
      </c>
      <c r="G396" t="inlineStr"/>
    </row>
    <row r="397">
      <c r="A397" t="inlineStr">
        <is>
          <t>1.1.14</t>
        </is>
      </c>
      <c r="B397" t="inlineStr">
        <is>
          <t>Peptamen Intense 500 ml</t>
        </is>
      </c>
      <c r="C397" t="inlineStr">
        <is>
          <t>osmolarity</t>
        </is>
      </c>
      <c r="D397" s="11" t="inlineStr">
        <is>
          <t>FAIL</t>
        </is>
      </c>
      <c r="E397" t="inlineStr">
        <is>
          <t>278.0 mOsm/l</t>
        </is>
      </c>
      <c r="F397">
        <f> 239.0 mOsm/l</f>
        <v/>
      </c>
      <c r="G397" t="inlineStr">
        <is>
          <t>278.0 does not satisfy = 239.0</t>
        </is>
      </c>
    </row>
    <row r="398">
      <c r="A398" t="inlineStr">
        <is>
          <t>1.1.14</t>
        </is>
      </c>
      <c r="B398" t="inlineStr">
        <is>
          <t>Peptamen Intense 500 ml</t>
        </is>
      </c>
      <c r="C398" t="inlineStr">
        <is>
          <t>omega3</t>
        </is>
      </c>
      <c r="D398" s="9" t="inlineStr">
        <is>
          <t>PASS</t>
        </is>
      </c>
      <c r="E398" t="inlineStr">
        <is>
          <t>0.2 g/100ml</t>
        </is>
      </c>
      <c r="F398" t="inlineStr">
        <is>
          <t>&gt;= 0.16 g/100ml</t>
        </is>
      </c>
      <c r="G398" t="inlineStr"/>
    </row>
    <row r="399">
      <c r="A399" t="inlineStr">
        <is>
          <t>1.1.14</t>
        </is>
      </c>
      <c r="B399" t="inlineStr">
        <is>
          <t>Peptamen Intense 500 ml</t>
        </is>
      </c>
      <c r="C399" t="inlineStr">
        <is>
          <t>volume</t>
        </is>
      </c>
      <c r="D399" s="9" t="inlineStr">
        <is>
          <t>PASS</t>
        </is>
      </c>
      <c r="E399" t="inlineStr">
        <is>
          <t>500.0 ml</t>
        </is>
      </c>
      <c r="F399">
        <f> 500.0 ml</f>
        <v/>
      </c>
      <c r="G399" t="inlineStr"/>
    </row>
    <row r="400">
      <c r="A400" t="inlineStr">
        <is>
          <t>1.1.14</t>
        </is>
      </c>
      <c r="B400" t="inlineStr">
        <is>
          <t>Peptamen Intense 500 ml</t>
        </is>
      </c>
      <c r="C400" t="inlineStr">
        <is>
          <t>mct_percentage</t>
        </is>
      </c>
      <c r="D400" s="10" t="inlineStr">
        <is>
          <t>UNKNOWN</t>
        </is>
      </c>
      <c r="E400" t="inlineStr">
        <is>
          <t>N/A</t>
        </is>
      </c>
      <c r="F400" t="inlineStr">
        <is>
          <t>&gt;= 20.0 %</t>
        </is>
      </c>
      <c r="G400" t="inlineStr">
        <is>
          <t>Product has no value for 'mct_percentage'</t>
        </is>
      </c>
    </row>
    <row r="401">
      <c r="A401" t="inlineStr">
        <is>
          <t>1.1.14</t>
        </is>
      </c>
      <c r="B401" t="inlineStr">
        <is>
          <t>Peptamen Intense 500 ml</t>
        </is>
      </c>
      <c r="C401" t="inlineStr">
        <is>
          <t>contains_fiber</t>
        </is>
      </c>
      <c r="D401" s="9" t="inlineStr">
        <is>
          <t>PASS</t>
        </is>
      </c>
      <c r="E401" t="inlineStr">
        <is>
          <t>fiber=0.0 g/100ml</t>
        </is>
      </c>
      <c r="F401" t="inlineStr">
        <is>
          <t>no fiber</t>
        </is>
      </c>
      <c r="G401" t="inlineStr"/>
    </row>
    <row r="402">
      <c r="A402" t="inlineStr">
        <is>
          <t>1.1.14</t>
        </is>
      </c>
      <c r="B402" t="inlineStr">
        <is>
          <t>Peptamen Intense 500 ml</t>
        </is>
      </c>
      <c r="C402" t="inlineStr">
        <is>
          <t>contains_omega3</t>
        </is>
      </c>
      <c r="D402" s="9" t="inlineStr">
        <is>
          <t>PASS</t>
        </is>
      </c>
      <c r="E402" t="inlineStr">
        <is>
          <t>True</t>
        </is>
      </c>
      <c r="F402" t="inlineStr">
        <is>
          <t>True</t>
        </is>
      </c>
      <c r="G402" t="inlineStr"/>
    </row>
    <row r="403">
      <c r="A403" t="inlineStr">
        <is>
          <t>1.1.14</t>
        </is>
      </c>
      <c r="B403" t="inlineStr">
        <is>
          <t>Peptamen Intense 500 ml</t>
        </is>
      </c>
      <c r="C403" t="inlineStr">
        <is>
          <t>nutritionally_complete</t>
        </is>
      </c>
      <c r="D403" s="10" t="inlineStr">
        <is>
          <t>UNKNOWN</t>
        </is>
      </c>
      <c r="E403" t="inlineStr">
        <is>
          <t>N/A</t>
        </is>
      </c>
      <c r="F403" t="inlineStr">
        <is>
          <t>True</t>
        </is>
      </c>
      <c r="G403" t="inlineStr">
        <is>
          <t>Cannot determine 'nutritionally_complete' for this product</t>
        </is>
      </c>
    </row>
    <row r="404">
      <c r="A404" t="inlineStr">
        <is>
          <t>1.1.14</t>
        </is>
      </c>
      <c r="B404" t="inlineStr">
        <is>
          <t>Peptamen Intense 500 ml</t>
        </is>
      </c>
      <c r="C404" t="inlineStr">
        <is>
          <t>formulation</t>
        </is>
      </c>
      <c r="D404" s="9" t="inlineStr">
        <is>
          <t>PASS</t>
        </is>
      </c>
      <c r="E404" t="inlineStr">
        <is>
          <t>liquid</t>
        </is>
      </c>
      <c r="F404" t="inlineStr">
        <is>
          <t>liquid</t>
        </is>
      </c>
      <c r="G404" t="inlineStr"/>
    </row>
    <row r="405">
      <c r="A405" t="inlineStr">
        <is>
          <t>1.1.14</t>
        </is>
      </c>
      <c r="B405" t="inlineStr">
        <is>
          <t>Peptamen Intense 500 ml</t>
        </is>
      </c>
      <c r="C405" t="inlineStr">
        <is>
          <t>route</t>
        </is>
      </c>
      <c r="D405" s="9" t="inlineStr">
        <is>
          <t>PASS</t>
        </is>
      </c>
      <c r="E405" t="inlineStr">
        <is>
          <t>enteral</t>
        </is>
      </c>
      <c r="F405" t="inlineStr">
        <is>
          <t>enteral</t>
        </is>
      </c>
      <c r="G405" t="inlineStr"/>
    </row>
    <row r="406">
      <c r="A406" t="inlineStr">
        <is>
          <t>1.1.14</t>
        </is>
      </c>
      <c r="B406" t="inlineStr">
        <is>
          <t>Isosource Standard 500 ml</t>
        </is>
      </c>
      <c r="C406" t="inlineStr">
        <is>
          <t>energy</t>
        </is>
      </c>
      <c r="D406" s="9" t="inlineStr">
        <is>
          <t>PASS</t>
        </is>
      </c>
      <c r="E406" t="inlineStr">
        <is>
          <t>103.0 kcal/100ml</t>
        </is>
      </c>
      <c r="F406">
        <f> 100.0 kcal/100ml</f>
        <v/>
      </c>
      <c r="G406" t="inlineStr"/>
    </row>
    <row r="407">
      <c r="A407" t="inlineStr">
        <is>
          <t>1.1.14</t>
        </is>
      </c>
      <c r="B407" t="inlineStr">
        <is>
          <t>Isosource Standard 500 ml</t>
        </is>
      </c>
      <c r="C407" t="inlineStr">
        <is>
          <t>osmolarity</t>
        </is>
      </c>
      <c r="D407" s="11" t="inlineStr">
        <is>
          <t>FAIL</t>
        </is>
      </c>
      <c r="E407" t="inlineStr">
        <is>
          <t>234.0 mOsm/l</t>
        </is>
      </c>
      <c r="F407">
        <f> 239.0 mOsm/l</f>
        <v/>
      </c>
      <c r="G407" t="inlineStr">
        <is>
          <t>234.0 does not satisfy = 239.0</t>
        </is>
      </c>
    </row>
    <row r="408">
      <c r="A408" t="inlineStr">
        <is>
          <t>1.1.14</t>
        </is>
      </c>
      <c r="B408" t="inlineStr">
        <is>
          <t>Isosource Standard 500 ml</t>
        </is>
      </c>
      <c r="C408" t="inlineStr">
        <is>
          <t>omega3</t>
        </is>
      </c>
      <c r="D408" s="11" t="inlineStr">
        <is>
          <t>FAIL</t>
        </is>
      </c>
      <c r="E408" t="inlineStr">
        <is>
          <t>0.076 g/100ml</t>
        </is>
      </c>
      <c r="F408" t="inlineStr">
        <is>
          <t>&gt;= 0.16 g/100ml</t>
        </is>
      </c>
      <c r="G408" t="inlineStr">
        <is>
          <t>0.076 does not satisfy &gt;= 0.16</t>
        </is>
      </c>
    </row>
    <row r="409">
      <c r="A409" t="inlineStr">
        <is>
          <t>1.1.14</t>
        </is>
      </c>
      <c r="B409" t="inlineStr">
        <is>
          <t>Isosource Standard 500 ml</t>
        </is>
      </c>
      <c r="C409" t="inlineStr">
        <is>
          <t>volume</t>
        </is>
      </c>
      <c r="D409" s="9" t="inlineStr">
        <is>
          <t>PASS</t>
        </is>
      </c>
      <c r="E409" t="inlineStr">
        <is>
          <t>500.0 ml</t>
        </is>
      </c>
      <c r="F409">
        <f> 500.0 ml</f>
        <v/>
      </c>
      <c r="G409" t="inlineStr"/>
    </row>
    <row r="410">
      <c r="A410" t="inlineStr">
        <is>
          <t>1.1.14</t>
        </is>
      </c>
      <c r="B410" t="inlineStr">
        <is>
          <t>Isosource Standard 500 ml</t>
        </is>
      </c>
      <c r="C410" t="inlineStr">
        <is>
          <t>mct_percentage</t>
        </is>
      </c>
      <c r="D410" s="10" t="inlineStr">
        <is>
          <t>UNKNOWN</t>
        </is>
      </c>
      <c r="E410" t="inlineStr">
        <is>
          <t>N/A</t>
        </is>
      </c>
      <c r="F410" t="inlineStr">
        <is>
          <t>&gt;= 20.0 %</t>
        </is>
      </c>
      <c r="G410" t="inlineStr">
        <is>
          <t>Product has no value for 'mct_percentage'</t>
        </is>
      </c>
    </row>
    <row r="411">
      <c r="A411" t="inlineStr">
        <is>
          <t>1.1.14</t>
        </is>
      </c>
      <c r="B411" t="inlineStr">
        <is>
          <t>Isosource Standard 500 ml</t>
        </is>
      </c>
      <c r="C411" t="inlineStr">
        <is>
          <t>contains_fiber</t>
        </is>
      </c>
      <c r="D411" s="9" t="inlineStr">
        <is>
          <t>PASS</t>
        </is>
      </c>
      <c r="E411" t="inlineStr">
        <is>
          <t>fiber=0.0 g/100ml</t>
        </is>
      </c>
      <c r="F411" t="inlineStr">
        <is>
          <t>no fiber</t>
        </is>
      </c>
      <c r="G411" t="inlineStr"/>
    </row>
    <row r="412">
      <c r="A412" t="inlineStr">
        <is>
          <t>1.1.14</t>
        </is>
      </c>
      <c r="B412" t="inlineStr">
        <is>
          <t>Isosource Standard 500 ml</t>
        </is>
      </c>
      <c r="C412" t="inlineStr">
        <is>
          <t>contains_omega3</t>
        </is>
      </c>
      <c r="D412" s="9" t="inlineStr">
        <is>
          <t>PASS</t>
        </is>
      </c>
      <c r="E412" t="inlineStr">
        <is>
          <t>True</t>
        </is>
      </c>
      <c r="F412" t="inlineStr">
        <is>
          <t>True</t>
        </is>
      </c>
      <c r="G412" t="inlineStr"/>
    </row>
    <row r="413">
      <c r="A413" t="inlineStr">
        <is>
          <t>1.1.14</t>
        </is>
      </c>
      <c r="B413" t="inlineStr">
        <is>
          <t>Isosource Standard 500 ml</t>
        </is>
      </c>
      <c r="C413" t="inlineStr">
        <is>
          <t>nutritionally_complete</t>
        </is>
      </c>
      <c r="D413" s="10" t="inlineStr">
        <is>
          <t>UNKNOWN</t>
        </is>
      </c>
      <c r="E413" t="inlineStr">
        <is>
          <t>N/A</t>
        </is>
      </c>
      <c r="F413" t="inlineStr">
        <is>
          <t>True</t>
        </is>
      </c>
      <c r="G413" t="inlineStr">
        <is>
          <t>Cannot determine 'nutritionally_complete' for this product</t>
        </is>
      </c>
    </row>
    <row r="414">
      <c r="A414" t="inlineStr">
        <is>
          <t>1.1.14</t>
        </is>
      </c>
      <c r="B414" t="inlineStr">
        <is>
          <t>Isosource Standard 500 ml</t>
        </is>
      </c>
      <c r="C414" t="inlineStr">
        <is>
          <t>formulation</t>
        </is>
      </c>
      <c r="D414" s="9" t="inlineStr">
        <is>
          <t>PASS</t>
        </is>
      </c>
      <c r="E414" t="inlineStr">
        <is>
          <t>liquid</t>
        </is>
      </c>
      <c r="F414" t="inlineStr">
        <is>
          <t>liquid</t>
        </is>
      </c>
      <c r="G414" t="inlineStr"/>
    </row>
    <row r="415">
      <c r="A415" t="inlineStr">
        <is>
          <t>1.1.14</t>
        </is>
      </c>
      <c r="B415" t="inlineStr">
        <is>
          <t>Isosource Standard 500 ml</t>
        </is>
      </c>
      <c r="C415" t="inlineStr">
        <is>
          <t>route</t>
        </is>
      </c>
      <c r="D415" s="9" t="inlineStr">
        <is>
          <t>PASS</t>
        </is>
      </c>
      <c r="E415" t="inlineStr">
        <is>
          <t>enteral</t>
        </is>
      </c>
      <c r="F415" t="inlineStr">
        <is>
          <t>enteral</t>
        </is>
      </c>
      <c r="G415" t="inlineStr"/>
    </row>
    <row r="416">
      <c r="A416" t="inlineStr">
        <is>
          <t>1.1.15</t>
        </is>
      </c>
      <c r="B416" t="inlineStr">
        <is>
          <t>Isosource Standard Fibre 500 ml</t>
        </is>
      </c>
      <c r="C416" t="inlineStr">
        <is>
          <t>energy</t>
        </is>
      </c>
      <c r="D416" s="9" t="inlineStr">
        <is>
          <t>PASS</t>
        </is>
      </c>
      <c r="E416" t="inlineStr">
        <is>
          <t>103.0 kcal/100ml</t>
        </is>
      </c>
      <c r="F416">
        <f> 103.0 kcal/100ml</f>
        <v/>
      </c>
      <c r="G416" t="inlineStr"/>
    </row>
    <row r="417">
      <c r="A417" t="inlineStr">
        <is>
          <t>1.1.15</t>
        </is>
      </c>
      <c r="B417" t="inlineStr">
        <is>
          <t>Isosource Standard Fibre 500 ml</t>
        </is>
      </c>
      <c r="C417" t="inlineStr">
        <is>
          <t>osmolarity</t>
        </is>
      </c>
      <c r="D417" s="9" t="inlineStr">
        <is>
          <t>PASS</t>
        </is>
      </c>
      <c r="E417" t="inlineStr">
        <is>
          <t>249.0 mOsm/l</t>
        </is>
      </c>
      <c r="F417" t="inlineStr">
        <is>
          <t>&lt;= 267.0 mOsm/l</t>
        </is>
      </c>
      <c r="G417" t="inlineStr"/>
    </row>
    <row r="418">
      <c r="A418" t="inlineStr">
        <is>
          <t>1.1.15</t>
        </is>
      </c>
      <c r="B418" t="inlineStr">
        <is>
          <t>Isosource Standard Fibre 500 ml</t>
        </is>
      </c>
      <c r="C418" t="inlineStr">
        <is>
          <t>protein</t>
        </is>
      </c>
      <c r="D418" s="9" t="inlineStr">
        <is>
          <t>PASS</t>
        </is>
      </c>
      <c r="E418" t="inlineStr">
        <is>
          <t>4.0 g/100ml</t>
        </is>
      </c>
      <c r="F418" t="inlineStr">
        <is>
          <t>&gt;= 3.9 g/100ml</t>
        </is>
      </c>
      <c r="G418" t="inlineStr"/>
    </row>
    <row r="419">
      <c r="A419" t="inlineStr">
        <is>
          <t>1.1.15</t>
        </is>
      </c>
      <c r="B419" t="inlineStr">
        <is>
          <t>Isosource Standard Fibre 500 ml</t>
        </is>
      </c>
      <c r="C419" t="inlineStr">
        <is>
          <t>omega3</t>
        </is>
      </c>
      <c r="D419" s="11" t="inlineStr">
        <is>
          <t>FAIL</t>
        </is>
      </c>
      <c r="E419" t="inlineStr">
        <is>
          <t>0.076 g/100ml</t>
        </is>
      </c>
      <c r="F419" t="inlineStr">
        <is>
          <t>&gt;= 0.15 g/100ml</t>
        </is>
      </c>
      <c r="G419" t="inlineStr">
        <is>
          <t>0.076 does not satisfy &gt;= 0.15</t>
        </is>
      </c>
    </row>
    <row r="420">
      <c r="A420" t="inlineStr">
        <is>
          <t>1.1.15</t>
        </is>
      </c>
      <c r="B420" t="inlineStr">
        <is>
          <t>Isosource Standard Fibre 500 ml</t>
        </is>
      </c>
      <c r="C420" t="inlineStr">
        <is>
          <t>fiber</t>
        </is>
      </c>
      <c r="D420" s="9" t="inlineStr">
        <is>
          <t>PASS</t>
        </is>
      </c>
      <c r="E420" t="inlineStr">
        <is>
          <t>1.5 g/100ml</t>
        </is>
      </c>
      <c r="F420" t="inlineStr">
        <is>
          <t>1.3-1.5 g/100ml</t>
        </is>
      </c>
      <c r="G420" t="inlineStr"/>
    </row>
    <row r="421">
      <c r="A421" t="inlineStr">
        <is>
          <t>1.1.15</t>
        </is>
      </c>
      <c r="B421" t="inlineStr">
        <is>
          <t>Isosource Standard Fibre 500 ml</t>
        </is>
      </c>
      <c r="C421" t="inlineStr">
        <is>
          <t>volume</t>
        </is>
      </c>
      <c r="D421" s="9" t="inlineStr">
        <is>
          <t>PASS</t>
        </is>
      </c>
      <c r="E421" t="inlineStr">
        <is>
          <t>500.0 ml</t>
        </is>
      </c>
      <c r="F421">
        <f> 500.0 ml</f>
        <v/>
      </c>
      <c r="G421" t="inlineStr"/>
    </row>
    <row r="422">
      <c r="A422" t="inlineStr">
        <is>
          <t>1.1.15</t>
        </is>
      </c>
      <c r="B422" t="inlineStr">
        <is>
          <t>Isosource Standard Fibre 500 ml</t>
        </is>
      </c>
      <c r="C422" t="inlineStr">
        <is>
          <t>mct_percentage</t>
        </is>
      </c>
      <c r="D422" s="10" t="inlineStr">
        <is>
          <t>UNKNOWN</t>
        </is>
      </c>
      <c r="E422" t="inlineStr">
        <is>
          <t>N/A</t>
        </is>
      </c>
      <c r="F422" t="inlineStr">
        <is>
          <t>&gt;= 20.0 %</t>
        </is>
      </c>
      <c r="G422" t="inlineStr">
        <is>
          <t>Product has no value for 'mct_percentage'</t>
        </is>
      </c>
    </row>
    <row r="423">
      <c r="A423" t="inlineStr">
        <is>
          <t>1.1.15</t>
        </is>
      </c>
      <c r="B423" t="inlineStr">
        <is>
          <t>Isosource Standard Fibre 500 ml</t>
        </is>
      </c>
      <c r="C423" t="inlineStr">
        <is>
          <t>contains_fiber</t>
        </is>
      </c>
      <c r="D423" s="9" t="inlineStr">
        <is>
          <t>PASS</t>
        </is>
      </c>
      <c r="E423" t="inlineStr">
        <is>
          <t>fiber=1.5 g/100ml</t>
        </is>
      </c>
      <c r="F423" t="inlineStr">
        <is>
          <t>contains fiber</t>
        </is>
      </c>
      <c r="G423" t="inlineStr"/>
    </row>
    <row r="424">
      <c r="A424" t="inlineStr">
        <is>
          <t>1.1.15</t>
        </is>
      </c>
      <c r="B424" t="inlineStr">
        <is>
          <t>Isosource Standard Fibre 500 ml</t>
        </is>
      </c>
      <c r="C424" t="inlineStr">
        <is>
          <t>contains_omega3</t>
        </is>
      </c>
      <c r="D424" s="9" t="inlineStr">
        <is>
          <t>PASS</t>
        </is>
      </c>
      <c r="E424" t="inlineStr">
        <is>
          <t>True</t>
        </is>
      </c>
      <c r="F424" t="inlineStr">
        <is>
          <t>True</t>
        </is>
      </c>
      <c r="G424" t="inlineStr"/>
    </row>
    <row r="425">
      <c r="A425" t="inlineStr">
        <is>
          <t>1.1.15</t>
        </is>
      </c>
      <c r="B425" t="inlineStr">
        <is>
          <t>Isosource Standard Fibre 500 ml</t>
        </is>
      </c>
      <c r="C425" t="inlineStr">
        <is>
          <t>nutritionally_complete</t>
        </is>
      </c>
      <c r="D425" s="10" t="inlineStr">
        <is>
          <t>UNKNOWN</t>
        </is>
      </c>
      <c r="E425" t="inlineStr">
        <is>
          <t>N/A</t>
        </is>
      </c>
      <c r="F425" t="inlineStr">
        <is>
          <t>True</t>
        </is>
      </c>
      <c r="G425" t="inlineStr">
        <is>
          <t>Cannot determine 'nutritionally_complete' for this product</t>
        </is>
      </c>
    </row>
    <row r="426">
      <c r="A426" t="inlineStr">
        <is>
          <t>1.1.15</t>
        </is>
      </c>
      <c r="B426" t="inlineStr">
        <is>
          <t>Isosource Standard Fibre 500 ml</t>
        </is>
      </c>
      <c r="C426" t="inlineStr">
        <is>
          <t>formulation</t>
        </is>
      </c>
      <c r="D426" s="9" t="inlineStr">
        <is>
          <t>PASS</t>
        </is>
      </c>
      <c r="E426" t="inlineStr">
        <is>
          <t>liquid</t>
        </is>
      </c>
      <c r="F426" t="inlineStr">
        <is>
          <t>liquid</t>
        </is>
      </c>
      <c r="G426" t="inlineStr"/>
    </row>
    <row r="427">
      <c r="A427" t="inlineStr">
        <is>
          <t>1.1.15</t>
        </is>
      </c>
      <c r="B427" t="inlineStr">
        <is>
          <t>Isosource Standard Fibre 500 ml</t>
        </is>
      </c>
      <c r="C427" t="inlineStr">
        <is>
          <t>route</t>
        </is>
      </c>
      <c r="D427" s="9" t="inlineStr">
        <is>
          <t>PASS</t>
        </is>
      </c>
      <c r="E427" t="inlineStr">
        <is>
          <t>enteral</t>
        </is>
      </c>
      <c r="F427" t="inlineStr">
        <is>
          <t>enteral</t>
        </is>
      </c>
      <c r="G427" t="inlineStr"/>
    </row>
    <row r="428">
      <c r="A428" t="inlineStr">
        <is>
          <t>1.1.15</t>
        </is>
      </c>
      <c r="B428" t="inlineStr">
        <is>
          <t>Isosource Standard Fibre 1000 ml</t>
        </is>
      </c>
      <c r="C428" t="inlineStr">
        <is>
          <t>energy</t>
        </is>
      </c>
      <c r="D428" s="9" t="inlineStr">
        <is>
          <t>PASS</t>
        </is>
      </c>
      <c r="E428" t="inlineStr">
        <is>
          <t>103.0 kcal/100ml</t>
        </is>
      </c>
      <c r="F428">
        <f> 103.0 kcal/100ml</f>
        <v/>
      </c>
      <c r="G428" t="inlineStr"/>
    </row>
    <row r="429">
      <c r="A429" t="inlineStr">
        <is>
          <t>1.1.15</t>
        </is>
      </c>
      <c r="B429" t="inlineStr">
        <is>
          <t>Isosource Standard Fibre 1000 ml</t>
        </is>
      </c>
      <c r="C429" t="inlineStr">
        <is>
          <t>osmolarity</t>
        </is>
      </c>
      <c r="D429" s="9" t="inlineStr">
        <is>
          <t>PASS</t>
        </is>
      </c>
      <c r="E429" t="inlineStr">
        <is>
          <t>249.0 mOsm/l</t>
        </is>
      </c>
      <c r="F429" t="inlineStr">
        <is>
          <t>&lt;= 267.0 mOsm/l</t>
        </is>
      </c>
      <c r="G429" t="inlineStr"/>
    </row>
    <row r="430">
      <c r="A430" t="inlineStr">
        <is>
          <t>1.1.15</t>
        </is>
      </c>
      <c r="B430" t="inlineStr">
        <is>
          <t>Isosource Standard Fibre 1000 ml</t>
        </is>
      </c>
      <c r="C430" t="inlineStr">
        <is>
          <t>protein</t>
        </is>
      </c>
      <c r="D430" s="9" t="inlineStr">
        <is>
          <t>PASS</t>
        </is>
      </c>
      <c r="E430" t="inlineStr">
        <is>
          <t>4.0 g/100ml</t>
        </is>
      </c>
      <c r="F430" t="inlineStr">
        <is>
          <t>&gt;= 3.9 g/100ml</t>
        </is>
      </c>
      <c r="G430" t="inlineStr"/>
    </row>
    <row r="431">
      <c r="A431" t="inlineStr">
        <is>
          <t>1.1.15</t>
        </is>
      </c>
      <c r="B431" t="inlineStr">
        <is>
          <t>Isosource Standard Fibre 1000 ml</t>
        </is>
      </c>
      <c r="C431" t="inlineStr">
        <is>
          <t>omega3</t>
        </is>
      </c>
      <c r="D431" s="11" t="inlineStr">
        <is>
          <t>FAIL</t>
        </is>
      </c>
      <c r="E431" t="inlineStr">
        <is>
          <t>0.076 g/100ml</t>
        </is>
      </c>
      <c r="F431" t="inlineStr">
        <is>
          <t>&gt;= 0.15 g/100ml</t>
        </is>
      </c>
      <c r="G431" t="inlineStr">
        <is>
          <t>0.076 does not satisfy &gt;= 0.15</t>
        </is>
      </c>
    </row>
    <row r="432">
      <c r="A432" t="inlineStr">
        <is>
          <t>1.1.15</t>
        </is>
      </c>
      <c r="B432" t="inlineStr">
        <is>
          <t>Isosource Standard Fibre 1000 ml</t>
        </is>
      </c>
      <c r="C432" t="inlineStr">
        <is>
          <t>fiber</t>
        </is>
      </c>
      <c r="D432" s="9" t="inlineStr">
        <is>
          <t>PASS</t>
        </is>
      </c>
      <c r="E432" t="inlineStr">
        <is>
          <t>1.5 g/100ml</t>
        </is>
      </c>
      <c r="F432" t="inlineStr">
        <is>
          <t>1.3-1.5 g/100ml</t>
        </is>
      </c>
      <c r="G432" t="inlineStr"/>
    </row>
    <row r="433">
      <c r="A433" t="inlineStr">
        <is>
          <t>1.1.15</t>
        </is>
      </c>
      <c r="B433" t="inlineStr">
        <is>
          <t>Isosource Standard Fibre 1000 ml</t>
        </is>
      </c>
      <c r="C433" t="inlineStr">
        <is>
          <t>volume</t>
        </is>
      </c>
      <c r="D433" s="11" t="inlineStr">
        <is>
          <t>FAIL</t>
        </is>
      </c>
      <c r="E433" t="inlineStr">
        <is>
          <t>1000.0 ml</t>
        </is>
      </c>
      <c r="F433">
        <f> 500.0 ml</f>
        <v/>
      </c>
      <c r="G433" t="inlineStr">
        <is>
          <t>1000.0 ml != 500.0 ml</t>
        </is>
      </c>
    </row>
    <row r="434">
      <c r="A434" t="inlineStr">
        <is>
          <t>1.1.15</t>
        </is>
      </c>
      <c r="B434" t="inlineStr">
        <is>
          <t>Isosource Standard Fibre 1000 ml</t>
        </is>
      </c>
      <c r="C434" t="inlineStr">
        <is>
          <t>mct_percentage</t>
        </is>
      </c>
      <c r="D434" s="10" t="inlineStr">
        <is>
          <t>UNKNOWN</t>
        </is>
      </c>
      <c r="E434" t="inlineStr">
        <is>
          <t>N/A</t>
        </is>
      </c>
      <c r="F434" t="inlineStr">
        <is>
          <t>&gt;= 20.0 %</t>
        </is>
      </c>
      <c r="G434" t="inlineStr">
        <is>
          <t>Product has no value for 'mct_percentage'</t>
        </is>
      </c>
    </row>
    <row r="435">
      <c r="A435" t="inlineStr">
        <is>
          <t>1.1.15</t>
        </is>
      </c>
      <c r="B435" t="inlineStr">
        <is>
          <t>Isosource Standard Fibre 1000 ml</t>
        </is>
      </c>
      <c r="C435" t="inlineStr">
        <is>
          <t>contains_fiber</t>
        </is>
      </c>
      <c r="D435" s="9" t="inlineStr">
        <is>
          <t>PASS</t>
        </is>
      </c>
      <c r="E435" t="inlineStr">
        <is>
          <t>fiber=1.5 g/100ml</t>
        </is>
      </c>
      <c r="F435" t="inlineStr">
        <is>
          <t>contains fiber</t>
        </is>
      </c>
      <c r="G435" t="inlineStr"/>
    </row>
    <row r="436">
      <c r="A436" t="inlineStr">
        <is>
          <t>1.1.15</t>
        </is>
      </c>
      <c r="B436" t="inlineStr">
        <is>
          <t>Isosource Standard Fibre 1000 ml</t>
        </is>
      </c>
      <c r="C436" t="inlineStr">
        <is>
          <t>contains_omega3</t>
        </is>
      </c>
      <c r="D436" s="9" t="inlineStr">
        <is>
          <t>PASS</t>
        </is>
      </c>
      <c r="E436" t="inlineStr">
        <is>
          <t>True</t>
        </is>
      </c>
      <c r="F436" t="inlineStr">
        <is>
          <t>True</t>
        </is>
      </c>
      <c r="G436" t="inlineStr"/>
    </row>
    <row r="437">
      <c r="A437" t="inlineStr">
        <is>
          <t>1.1.15</t>
        </is>
      </c>
      <c r="B437" t="inlineStr">
        <is>
          <t>Isosource Standard Fibre 1000 ml</t>
        </is>
      </c>
      <c r="C437" t="inlineStr">
        <is>
          <t>nutritionally_complete</t>
        </is>
      </c>
      <c r="D437" s="10" t="inlineStr">
        <is>
          <t>UNKNOWN</t>
        </is>
      </c>
      <c r="E437" t="inlineStr">
        <is>
          <t>N/A</t>
        </is>
      </c>
      <c r="F437" t="inlineStr">
        <is>
          <t>True</t>
        </is>
      </c>
      <c r="G437" t="inlineStr">
        <is>
          <t>Cannot determine 'nutritionally_complete' for this product</t>
        </is>
      </c>
    </row>
    <row r="438">
      <c r="A438" t="inlineStr">
        <is>
          <t>1.1.15</t>
        </is>
      </c>
      <c r="B438" t="inlineStr">
        <is>
          <t>Isosource Standard Fibre 1000 ml</t>
        </is>
      </c>
      <c r="C438" t="inlineStr">
        <is>
          <t>formulation</t>
        </is>
      </c>
      <c r="D438" s="9" t="inlineStr">
        <is>
          <t>PASS</t>
        </is>
      </c>
      <c r="E438" t="inlineStr">
        <is>
          <t>liquid</t>
        </is>
      </c>
      <c r="F438" t="inlineStr">
        <is>
          <t>liquid</t>
        </is>
      </c>
      <c r="G438" t="inlineStr"/>
    </row>
    <row r="439">
      <c r="A439" t="inlineStr">
        <is>
          <t>1.1.15</t>
        </is>
      </c>
      <c r="B439" t="inlineStr">
        <is>
          <t>Isosource Standard Fibre 1000 ml</t>
        </is>
      </c>
      <c r="C439" t="inlineStr">
        <is>
          <t>route</t>
        </is>
      </c>
      <c r="D439" s="9" t="inlineStr">
        <is>
          <t>PASS</t>
        </is>
      </c>
      <c r="E439" t="inlineStr">
        <is>
          <t>enteral</t>
        </is>
      </c>
      <c r="F439" t="inlineStr">
        <is>
          <t>enteral</t>
        </is>
      </c>
      <c r="G439" t="inlineStr"/>
    </row>
    <row r="440">
      <c r="A440" t="inlineStr">
        <is>
          <t>1.1.15</t>
        </is>
      </c>
      <c r="B440" t="inlineStr">
        <is>
          <t>Novasource GI Balance 500 ml</t>
        </is>
      </c>
      <c r="C440" t="inlineStr">
        <is>
          <t>energy</t>
        </is>
      </c>
      <c r="D440" s="9" t="inlineStr">
        <is>
          <t>PASS</t>
        </is>
      </c>
      <c r="E440" t="inlineStr">
        <is>
          <t>107.0 kcal/100ml</t>
        </is>
      </c>
      <c r="F440">
        <f> 103.0 kcal/100ml</f>
        <v/>
      </c>
      <c r="G440" t="inlineStr"/>
    </row>
    <row r="441">
      <c r="A441" t="inlineStr">
        <is>
          <t>1.1.15</t>
        </is>
      </c>
      <c r="B441" t="inlineStr">
        <is>
          <t>Novasource GI Balance 500 ml</t>
        </is>
      </c>
      <c r="C441" t="inlineStr">
        <is>
          <t>osmolarity</t>
        </is>
      </c>
      <c r="D441" s="11" t="inlineStr">
        <is>
          <t>FAIL</t>
        </is>
      </c>
      <c r="E441" t="inlineStr">
        <is>
          <t>320.0 mOsm/l</t>
        </is>
      </c>
      <c r="F441" t="inlineStr">
        <is>
          <t>&lt;= 267.0 mOsm/l</t>
        </is>
      </c>
      <c r="G441" t="inlineStr">
        <is>
          <t>320.0 does not satisfy &lt;= 267.0</t>
        </is>
      </c>
    </row>
    <row r="442">
      <c r="A442" t="inlineStr">
        <is>
          <t>1.1.15</t>
        </is>
      </c>
      <c r="B442" t="inlineStr">
        <is>
          <t>Novasource GI Balance 500 ml</t>
        </is>
      </c>
      <c r="C442" t="inlineStr">
        <is>
          <t>protein</t>
        </is>
      </c>
      <c r="D442" s="9" t="inlineStr">
        <is>
          <t>PASS</t>
        </is>
      </c>
      <c r="E442" t="inlineStr">
        <is>
          <t>4.8 g/100ml</t>
        </is>
      </c>
      <c r="F442" t="inlineStr">
        <is>
          <t>&gt;= 3.9 g/100ml</t>
        </is>
      </c>
      <c r="G442" t="inlineStr"/>
    </row>
    <row r="443">
      <c r="A443" t="inlineStr">
        <is>
          <t>1.1.15</t>
        </is>
      </c>
      <c r="B443" t="inlineStr">
        <is>
          <t>Novasource GI Balance 500 ml</t>
        </is>
      </c>
      <c r="C443" t="inlineStr">
        <is>
          <t>omega3</t>
        </is>
      </c>
      <c r="D443" s="9" t="inlineStr">
        <is>
          <t>PASS</t>
        </is>
      </c>
      <c r="E443" t="inlineStr">
        <is>
          <t>0.2 g/100ml</t>
        </is>
      </c>
      <c r="F443" t="inlineStr">
        <is>
          <t>&gt;= 0.15 g/100ml</t>
        </is>
      </c>
      <c r="G443" t="inlineStr"/>
    </row>
    <row r="444">
      <c r="A444" t="inlineStr">
        <is>
          <t>1.1.15</t>
        </is>
      </c>
      <c r="B444" t="inlineStr">
        <is>
          <t>Novasource GI Balance 500 ml</t>
        </is>
      </c>
      <c r="C444" t="inlineStr">
        <is>
          <t>fiber</t>
        </is>
      </c>
      <c r="D444" s="11" t="inlineStr">
        <is>
          <t>FAIL</t>
        </is>
      </c>
      <c r="E444" t="inlineStr">
        <is>
          <t>2.0 g/100ml</t>
        </is>
      </c>
      <c r="F444" t="inlineStr">
        <is>
          <t>1.3-1.5 g/100ml</t>
        </is>
      </c>
      <c r="G444" t="inlineStr">
        <is>
          <t>2.0 outside range 1.3-1.5</t>
        </is>
      </c>
    </row>
    <row r="445">
      <c r="A445" t="inlineStr">
        <is>
          <t>1.1.15</t>
        </is>
      </c>
      <c r="B445" t="inlineStr">
        <is>
          <t>Novasource GI Balance 500 ml</t>
        </is>
      </c>
      <c r="C445" t="inlineStr">
        <is>
          <t>volume</t>
        </is>
      </c>
      <c r="D445" s="9" t="inlineStr">
        <is>
          <t>PASS</t>
        </is>
      </c>
      <c r="E445" t="inlineStr">
        <is>
          <t>500.0 ml</t>
        </is>
      </c>
      <c r="F445">
        <f> 500.0 ml</f>
        <v/>
      </c>
      <c r="G445" t="inlineStr"/>
    </row>
    <row r="446">
      <c r="A446" t="inlineStr">
        <is>
          <t>1.1.15</t>
        </is>
      </c>
      <c r="B446" t="inlineStr">
        <is>
          <t>Novasource GI Balance 500 ml</t>
        </is>
      </c>
      <c r="C446" t="inlineStr">
        <is>
          <t>mct_percentage</t>
        </is>
      </c>
      <c r="D446" s="10" t="inlineStr">
        <is>
          <t>UNKNOWN</t>
        </is>
      </c>
      <c r="E446" t="inlineStr">
        <is>
          <t>N/A</t>
        </is>
      </c>
      <c r="F446" t="inlineStr">
        <is>
          <t>&gt;= 20.0 %</t>
        </is>
      </c>
      <c r="G446" t="inlineStr">
        <is>
          <t>Product has no value for 'mct_percentage'</t>
        </is>
      </c>
    </row>
    <row r="447">
      <c r="A447" t="inlineStr">
        <is>
          <t>1.1.15</t>
        </is>
      </c>
      <c r="B447" t="inlineStr">
        <is>
          <t>Novasource GI Balance 500 ml</t>
        </is>
      </c>
      <c r="C447" t="inlineStr">
        <is>
          <t>contains_fiber</t>
        </is>
      </c>
      <c r="D447" s="9" t="inlineStr">
        <is>
          <t>PASS</t>
        </is>
      </c>
      <c r="E447" t="inlineStr">
        <is>
          <t>fiber=2.0 g/100ml</t>
        </is>
      </c>
      <c r="F447" t="inlineStr">
        <is>
          <t>contains fiber</t>
        </is>
      </c>
      <c r="G447" t="inlineStr"/>
    </row>
    <row r="448">
      <c r="A448" t="inlineStr">
        <is>
          <t>1.1.15</t>
        </is>
      </c>
      <c r="B448" t="inlineStr">
        <is>
          <t>Novasource GI Balance 500 ml</t>
        </is>
      </c>
      <c r="C448" t="inlineStr">
        <is>
          <t>contains_omega3</t>
        </is>
      </c>
      <c r="D448" s="9" t="inlineStr">
        <is>
          <t>PASS</t>
        </is>
      </c>
      <c r="E448" t="inlineStr">
        <is>
          <t>True</t>
        </is>
      </c>
      <c r="F448" t="inlineStr">
        <is>
          <t>True</t>
        </is>
      </c>
      <c r="G448" t="inlineStr"/>
    </row>
    <row r="449">
      <c r="A449" t="inlineStr">
        <is>
          <t>1.1.15</t>
        </is>
      </c>
      <c r="B449" t="inlineStr">
        <is>
          <t>Novasource GI Balance 500 ml</t>
        </is>
      </c>
      <c r="C449" t="inlineStr">
        <is>
          <t>nutritionally_complete</t>
        </is>
      </c>
      <c r="D449" s="10" t="inlineStr">
        <is>
          <t>UNKNOWN</t>
        </is>
      </c>
      <c r="E449" t="inlineStr">
        <is>
          <t>N/A</t>
        </is>
      </c>
      <c r="F449" t="inlineStr">
        <is>
          <t>True</t>
        </is>
      </c>
      <c r="G449" t="inlineStr">
        <is>
          <t>Cannot determine 'nutritionally_complete' for this product</t>
        </is>
      </c>
    </row>
    <row r="450">
      <c r="A450" t="inlineStr">
        <is>
          <t>1.1.15</t>
        </is>
      </c>
      <c r="B450" t="inlineStr">
        <is>
          <t>Novasource GI Balance 500 ml</t>
        </is>
      </c>
      <c r="C450" t="inlineStr">
        <is>
          <t>formulation</t>
        </is>
      </c>
      <c r="D450" s="9" t="inlineStr">
        <is>
          <t>PASS</t>
        </is>
      </c>
      <c r="E450" t="inlineStr">
        <is>
          <t>liquid</t>
        </is>
      </c>
      <c r="F450" t="inlineStr">
        <is>
          <t>liquid</t>
        </is>
      </c>
      <c r="G450" t="inlineStr"/>
    </row>
    <row r="451">
      <c r="A451" t="inlineStr">
        <is>
          <t>1.1.15</t>
        </is>
      </c>
      <c r="B451" t="inlineStr">
        <is>
          <t>Novasource GI Balance 500 ml</t>
        </is>
      </c>
      <c r="C451" t="inlineStr">
        <is>
          <t>route</t>
        </is>
      </c>
      <c r="D451" s="9" t="inlineStr">
        <is>
          <t>PASS</t>
        </is>
      </c>
      <c r="E451" t="inlineStr">
        <is>
          <t>enteral</t>
        </is>
      </c>
      <c r="F451" t="inlineStr">
        <is>
          <t>enteral</t>
        </is>
      </c>
      <c r="G451" t="inlineStr"/>
    </row>
    <row r="452">
      <c r="A452" t="inlineStr">
        <is>
          <t>1.1.16</t>
        </is>
      </c>
      <c r="B452" t="inlineStr">
        <is>
          <t>Isosource 2.0 Protein 500 ml</t>
        </is>
      </c>
      <c r="C452" t="inlineStr">
        <is>
          <t>energy</t>
        </is>
      </c>
      <c r="D452" s="11" t="inlineStr">
        <is>
          <t>FAIL</t>
        </is>
      </c>
      <c r="E452" t="inlineStr">
        <is>
          <t>200.0 kcal/100ml</t>
        </is>
      </c>
      <c r="F452" t="inlineStr">
        <is>
          <t>155.0-157.0 kcal/100ml</t>
        </is>
      </c>
      <c r="G452" t="inlineStr">
        <is>
          <t>200.0 outside range 155.0-157.0</t>
        </is>
      </c>
    </row>
    <row r="453">
      <c r="A453" t="inlineStr">
        <is>
          <t>1.1.16</t>
        </is>
      </c>
      <c r="B453" t="inlineStr">
        <is>
          <t>Isosource 2.0 Protein 500 ml</t>
        </is>
      </c>
      <c r="C453" t="inlineStr">
        <is>
          <t>osmolarity</t>
        </is>
      </c>
      <c r="D453" s="11" t="inlineStr">
        <is>
          <t>FAIL</t>
        </is>
      </c>
      <c r="E453" t="inlineStr">
        <is>
          <t>362.0 mOsm/l</t>
        </is>
      </c>
      <c r="F453">
        <f> 372.0 mOsm/l</f>
        <v/>
      </c>
      <c r="G453" t="inlineStr">
        <is>
          <t>362.0 does not satisfy = 372.0</t>
        </is>
      </c>
    </row>
    <row r="454">
      <c r="A454" t="inlineStr">
        <is>
          <t>1.1.16</t>
        </is>
      </c>
      <c r="B454" t="inlineStr">
        <is>
          <t>Isosource 2.0 Protein 500 ml</t>
        </is>
      </c>
      <c r="C454" t="inlineStr">
        <is>
          <t>omega3</t>
        </is>
      </c>
      <c r="D454" s="9" t="inlineStr">
        <is>
          <t>PASS</t>
        </is>
      </c>
      <c r="E454" t="inlineStr">
        <is>
          <t>0.42 g/100ml</t>
        </is>
      </c>
      <c r="F454" t="inlineStr">
        <is>
          <t>&gt;= 0.29 g/100ml</t>
        </is>
      </c>
      <c r="G454" t="inlineStr"/>
    </row>
    <row r="455">
      <c r="A455" t="inlineStr">
        <is>
          <t>1.1.16</t>
        </is>
      </c>
      <c r="B455" t="inlineStr">
        <is>
          <t>Isosource 2.0 Protein 500 ml</t>
        </is>
      </c>
      <c r="C455" t="inlineStr">
        <is>
          <t>volume</t>
        </is>
      </c>
      <c r="D455" s="9" t="inlineStr">
        <is>
          <t>PASS</t>
        </is>
      </c>
      <c r="E455" t="inlineStr">
        <is>
          <t>500.0 ml</t>
        </is>
      </c>
      <c r="F455">
        <f> 500.0 ml</f>
        <v/>
      </c>
      <c r="G455" t="inlineStr"/>
    </row>
    <row r="456">
      <c r="A456" t="inlineStr">
        <is>
          <t>1.1.16</t>
        </is>
      </c>
      <c r="B456" t="inlineStr">
        <is>
          <t>Isosource 2.0 Protein 500 ml</t>
        </is>
      </c>
      <c r="C456" t="inlineStr">
        <is>
          <t>contains_fiber</t>
        </is>
      </c>
      <c r="D456" s="9" t="inlineStr">
        <is>
          <t>PASS</t>
        </is>
      </c>
      <c r="E456" t="inlineStr">
        <is>
          <t>fiber=0.0 g/100ml</t>
        </is>
      </c>
      <c r="F456" t="inlineStr">
        <is>
          <t>no fiber</t>
        </is>
      </c>
      <c r="G456" t="inlineStr"/>
    </row>
    <row r="457">
      <c r="A457" t="inlineStr">
        <is>
          <t>1.1.16</t>
        </is>
      </c>
      <c r="B457" t="inlineStr">
        <is>
          <t>Isosource 2.0 Protein 500 ml</t>
        </is>
      </c>
      <c r="C457" t="inlineStr">
        <is>
          <t>contains_omega3</t>
        </is>
      </c>
      <c r="D457" s="9" t="inlineStr">
        <is>
          <t>PASS</t>
        </is>
      </c>
      <c r="E457" t="inlineStr">
        <is>
          <t>True</t>
        </is>
      </c>
      <c r="F457" t="inlineStr">
        <is>
          <t>True</t>
        </is>
      </c>
      <c r="G457" t="inlineStr"/>
    </row>
    <row r="458">
      <c r="A458" t="inlineStr">
        <is>
          <t>1.1.16</t>
        </is>
      </c>
      <c r="B458" t="inlineStr">
        <is>
          <t>Isosource 2.0 Protein 500 ml</t>
        </is>
      </c>
      <c r="C458" t="inlineStr">
        <is>
          <t>nutritionally_complete</t>
        </is>
      </c>
      <c r="D458" s="10" t="inlineStr">
        <is>
          <t>UNKNOWN</t>
        </is>
      </c>
      <c r="E458" t="inlineStr">
        <is>
          <t>N/A</t>
        </is>
      </c>
      <c r="F458" t="inlineStr">
        <is>
          <t>True</t>
        </is>
      </c>
      <c r="G458" t="inlineStr">
        <is>
          <t>Cannot determine 'nutritionally_complete' for this product</t>
        </is>
      </c>
    </row>
    <row r="459">
      <c r="A459" t="inlineStr">
        <is>
          <t>1.1.16</t>
        </is>
      </c>
      <c r="B459" t="inlineStr">
        <is>
          <t>Isosource 2.0 Protein 500 ml</t>
        </is>
      </c>
      <c r="C459" t="inlineStr">
        <is>
          <t>formulation</t>
        </is>
      </c>
      <c r="D459" s="9" t="inlineStr">
        <is>
          <t>PASS</t>
        </is>
      </c>
      <c r="E459" t="inlineStr">
        <is>
          <t>liquid</t>
        </is>
      </c>
      <c r="F459" t="inlineStr">
        <is>
          <t>liquid</t>
        </is>
      </c>
      <c r="G459" t="inlineStr"/>
    </row>
    <row r="460">
      <c r="A460" t="inlineStr">
        <is>
          <t>1.1.16</t>
        </is>
      </c>
      <c r="B460" t="inlineStr">
        <is>
          <t>Isosource 2.0 Protein 500 ml</t>
        </is>
      </c>
      <c r="C460" t="inlineStr">
        <is>
          <t>route</t>
        </is>
      </c>
      <c r="D460" s="9" t="inlineStr">
        <is>
          <t>PASS</t>
        </is>
      </c>
      <c r="E460" t="inlineStr">
        <is>
          <t>enteral</t>
        </is>
      </c>
      <c r="F460" t="inlineStr">
        <is>
          <t>enteral</t>
        </is>
      </c>
      <c r="G460" t="inlineStr"/>
    </row>
    <row r="461">
      <c r="A461" t="inlineStr">
        <is>
          <t>1.1.16</t>
        </is>
      </c>
      <c r="B461" t="inlineStr">
        <is>
          <t>Impact Enteral 500 ml</t>
        </is>
      </c>
      <c r="C461" t="inlineStr">
        <is>
          <t>energy</t>
        </is>
      </c>
      <c r="D461" s="11" t="inlineStr">
        <is>
          <t>FAIL</t>
        </is>
      </c>
      <c r="E461" t="inlineStr">
        <is>
          <t>101.0 kcal/100ml</t>
        </is>
      </c>
      <c r="F461" t="inlineStr">
        <is>
          <t>155.0-157.0 kcal/100ml</t>
        </is>
      </c>
      <c r="G461" t="inlineStr">
        <is>
          <t>101.0 outside range 155.0-157.0</t>
        </is>
      </c>
    </row>
    <row r="462">
      <c r="A462" t="inlineStr">
        <is>
          <t>1.1.16</t>
        </is>
      </c>
      <c r="B462" t="inlineStr">
        <is>
          <t>Impact Enteral 500 ml</t>
        </is>
      </c>
      <c r="C462" t="inlineStr">
        <is>
          <t>osmolarity</t>
        </is>
      </c>
      <c r="D462" s="11" t="inlineStr">
        <is>
          <t>FAIL</t>
        </is>
      </c>
      <c r="E462" t="inlineStr">
        <is>
          <t>298.0 mOsm/l</t>
        </is>
      </c>
      <c r="F462">
        <f> 372.0 mOsm/l</f>
        <v/>
      </c>
      <c r="G462" t="inlineStr">
        <is>
          <t>298.0 does not satisfy = 372.0</t>
        </is>
      </c>
    </row>
    <row r="463">
      <c r="A463" t="inlineStr">
        <is>
          <t>1.1.16</t>
        </is>
      </c>
      <c r="B463" t="inlineStr">
        <is>
          <t>Impact Enteral 500 ml</t>
        </is>
      </c>
      <c r="C463" t="inlineStr">
        <is>
          <t>omega3</t>
        </is>
      </c>
      <c r="D463" s="9" t="inlineStr">
        <is>
          <t>PASS</t>
        </is>
      </c>
      <c r="E463" t="inlineStr">
        <is>
          <t>0.33 g/100ml</t>
        </is>
      </c>
      <c r="F463" t="inlineStr">
        <is>
          <t>&gt;= 0.29 g/100ml</t>
        </is>
      </c>
      <c r="G463" t="inlineStr"/>
    </row>
    <row r="464">
      <c r="A464" t="inlineStr">
        <is>
          <t>1.1.16</t>
        </is>
      </c>
      <c r="B464" t="inlineStr">
        <is>
          <t>Impact Enteral 500 ml</t>
        </is>
      </c>
      <c r="C464" t="inlineStr">
        <is>
          <t>volume</t>
        </is>
      </c>
      <c r="D464" s="9" t="inlineStr">
        <is>
          <t>PASS</t>
        </is>
      </c>
      <c r="E464" t="inlineStr">
        <is>
          <t>500.0 ml</t>
        </is>
      </c>
      <c r="F464">
        <f> 500.0 ml</f>
        <v/>
      </c>
      <c r="G464" t="inlineStr"/>
    </row>
    <row r="465">
      <c r="A465" t="inlineStr">
        <is>
          <t>1.1.16</t>
        </is>
      </c>
      <c r="B465" t="inlineStr">
        <is>
          <t>Impact Enteral 500 ml</t>
        </is>
      </c>
      <c r="C465" t="inlineStr">
        <is>
          <t>contains_fiber</t>
        </is>
      </c>
      <c r="D465" s="9" t="inlineStr">
        <is>
          <t>PASS</t>
        </is>
      </c>
      <c r="E465" t="inlineStr">
        <is>
          <t>fiber=0.0 g/100ml</t>
        </is>
      </c>
      <c r="F465" t="inlineStr">
        <is>
          <t>no fiber</t>
        </is>
      </c>
      <c r="G465" t="inlineStr"/>
    </row>
    <row r="466">
      <c r="A466" t="inlineStr">
        <is>
          <t>1.1.16</t>
        </is>
      </c>
      <c r="B466" t="inlineStr">
        <is>
          <t>Impact Enteral 500 ml</t>
        </is>
      </c>
      <c r="C466" t="inlineStr">
        <is>
          <t>contains_omega3</t>
        </is>
      </c>
      <c r="D466" s="9" t="inlineStr">
        <is>
          <t>PASS</t>
        </is>
      </c>
      <c r="E466" t="inlineStr">
        <is>
          <t>True</t>
        </is>
      </c>
      <c r="F466" t="inlineStr">
        <is>
          <t>True</t>
        </is>
      </c>
      <c r="G466" t="inlineStr"/>
    </row>
    <row r="467">
      <c r="A467" t="inlineStr">
        <is>
          <t>1.1.16</t>
        </is>
      </c>
      <c r="B467" t="inlineStr">
        <is>
          <t>Impact Enteral 500 ml</t>
        </is>
      </c>
      <c r="C467" t="inlineStr">
        <is>
          <t>nutritionally_complete</t>
        </is>
      </c>
      <c r="D467" s="10" t="inlineStr">
        <is>
          <t>UNKNOWN</t>
        </is>
      </c>
      <c r="E467" t="inlineStr">
        <is>
          <t>N/A</t>
        </is>
      </c>
      <c r="F467" t="inlineStr">
        <is>
          <t>True</t>
        </is>
      </c>
      <c r="G467" t="inlineStr">
        <is>
          <t>Cannot determine 'nutritionally_complete' for this product</t>
        </is>
      </c>
    </row>
    <row r="468">
      <c r="A468" t="inlineStr">
        <is>
          <t>1.1.16</t>
        </is>
      </c>
      <c r="B468" t="inlineStr">
        <is>
          <t>Impact Enteral 500 ml</t>
        </is>
      </c>
      <c r="C468" t="inlineStr">
        <is>
          <t>formulation</t>
        </is>
      </c>
      <c r="D468" s="9" t="inlineStr">
        <is>
          <t>PASS</t>
        </is>
      </c>
      <c r="E468" t="inlineStr">
        <is>
          <t>liquid</t>
        </is>
      </c>
      <c r="F468" t="inlineStr">
        <is>
          <t>liquid</t>
        </is>
      </c>
      <c r="G468" t="inlineStr"/>
    </row>
    <row r="469">
      <c r="A469" t="inlineStr">
        <is>
          <t>1.1.16</t>
        </is>
      </c>
      <c r="B469" t="inlineStr">
        <is>
          <t>Impact Enteral 500 ml</t>
        </is>
      </c>
      <c r="C469" t="inlineStr">
        <is>
          <t>route</t>
        </is>
      </c>
      <c r="D469" s="9" t="inlineStr">
        <is>
          <t>PASS</t>
        </is>
      </c>
      <c r="E469" t="inlineStr">
        <is>
          <t>enteral</t>
        </is>
      </c>
      <c r="F469" t="inlineStr">
        <is>
          <t>enteral</t>
        </is>
      </c>
      <c r="G469" t="inlineStr"/>
    </row>
    <row r="470">
      <c r="A470" t="inlineStr">
        <is>
          <t>1.1.16</t>
        </is>
      </c>
      <c r="B470" t="inlineStr">
        <is>
          <t>Peptamen AF 500 ml</t>
        </is>
      </c>
      <c r="C470" t="inlineStr">
        <is>
          <t>energy</t>
        </is>
      </c>
      <c r="D470" s="11" t="inlineStr">
        <is>
          <t>FAIL</t>
        </is>
      </c>
      <c r="E470" t="inlineStr">
        <is>
          <t>152.0 kcal/100ml</t>
        </is>
      </c>
      <c r="F470" t="inlineStr">
        <is>
          <t>155.0-157.0 kcal/100ml</t>
        </is>
      </c>
      <c r="G470" t="inlineStr">
        <is>
          <t>152.0 outside range 155.0-157.0</t>
        </is>
      </c>
    </row>
    <row r="471">
      <c r="A471" t="inlineStr">
        <is>
          <t>1.1.16</t>
        </is>
      </c>
      <c r="B471" t="inlineStr">
        <is>
          <t>Peptamen AF 500 ml</t>
        </is>
      </c>
      <c r="C471" t="inlineStr">
        <is>
          <t>osmolarity</t>
        </is>
      </c>
      <c r="D471" s="11" t="inlineStr">
        <is>
          <t>FAIL</t>
        </is>
      </c>
      <c r="E471" t="inlineStr">
        <is>
          <t>425.0 mOsm/l</t>
        </is>
      </c>
      <c r="F471">
        <f> 372.0 mOsm/l</f>
        <v/>
      </c>
      <c r="G471" t="inlineStr">
        <is>
          <t>425.0 does not satisfy = 372.0</t>
        </is>
      </c>
    </row>
    <row r="472">
      <c r="A472" t="inlineStr">
        <is>
          <t>1.1.16</t>
        </is>
      </c>
      <c r="B472" t="inlineStr">
        <is>
          <t>Peptamen AF 500 ml</t>
        </is>
      </c>
      <c r="C472" t="inlineStr">
        <is>
          <t>omega3</t>
        </is>
      </c>
      <c r="D472" s="9" t="inlineStr">
        <is>
          <t>PASS</t>
        </is>
      </c>
      <c r="E472" t="inlineStr">
        <is>
          <t>0.36 g/100ml</t>
        </is>
      </c>
      <c r="F472" t="inlineStr">
        <is>
          <t>&gt;= 0.29 g/100ml</t>
        </is>
      </c>
      <c r="G472" t="inlineStr"/>
    </row>
    <row r="473">
      <c r="A473" t="inlineStr">
        <is>
          <t>1.1.16</t>
        </is>
      </c>
      <c r="B473" t="inlineStr">
        <is>
          <t>Peptamen AF 500 ml</t>
        </is>
      </c>
      <c r="C473" t="inlineStr">
        <is>
          <t>volume</t>
        </is>
      </c>
      <c r="D473" s="9" t="inlineStr">
        <is>
          <t>PASS</t>
        </is>
      </c>
      <c r="E473" t="inlineStr">
        <is>
          <t>500.0 ml</t>
        </is>
      </c>
      <c r="F473">
        <f> 500.0 ml</f>
        <v/>
      </c>
      <c r="G473" t="inlineStr"/>
    </row>
    <row r="474">
      <c r="A474" t="inlineStr">
        <is>
          <t>1.1.16</t>
        </is>
      </c>
      <c r="B474" t="inlineStr">
        <is>
          <t>Peptamen AF 500 ml</t>
        </is>
      </c>
      <c r="C474" t="inlineStr">
        <is>
          <t>contains_fiber</t>
        </is>
      </c>
      <c r="D474" s="9" t="inlineStr">
        <is>
          <t>PASS</t>
        </is>
      </c>
      <c r="E474" t="inlineStr">
        <is>
          <t>fiber=0.0 g/100ml</t>
        </is>
      </c>
      <c r="F474" t="inlineStr">
        <is>
          <t>no fiber</t>
        </is>
      </c>
      <c r="G474" t="inlineStr"/>
    </row>
    <row r="475">
      <c r="A475" t="inlineStr">
        <is>
          <t>1.1.16</t>
        </is>
      </c>
      <c r="B475" t="inlineStr">
        <is>
          <t>Peptamen AF 500 ml</t>
        </is>
      </c>
      <c r="C475" t="inlineStr">
        <is>
          <t>contains_omega3</t>
        </is>
      </c>
      <c r="D475" s="9" t="inlineStr">
        <is>
          <t>PASS</t>
        </is>
      </c>
      <c r="E475" t="inlineStr">
        <is>
          <t>True</t>
        </is>
      </c>
      <c r="F475" t="inlineStr">
        <is>
          <t>True</t>
        </is>
      </c>
      <c r="G475" t="inlineStr"/>
    </row>
    <row r="476">
      <c r="A476" t="inlineStr">
        <is>
          <t>1.1.16</t>
        </is>
      </c>
      <c r="B476" t="inlineStr">
        <is>
          <t>Peptamen AF 500 ml</t>
        </is>
      </c>
      <c r="C476" t="inlineStr">
        <is>
          <t>nutritionally_complete</t>
        </is>
      </c>
      <c r="D476" s="10" t="inlineStr">
        <is>
          <t>UNKNOWN</t>
        </is>
      </c>
      <c r="E476" t="inlineStr">
        <is>
          <t>N/A</t>
        </is>
      </c>
      <c r="F476" t="inlineStr">
        <is>
          <t>True</t>
        </is>
      </c>
      <c r="G476" t="inlineStr">
        <is>
          <t>Cannot determine 'nutritionally_complete' for this product</t>
        </is>
      </c>
    </row>
    <row r="477">
      <c r="A477" t="inlineStr">
        <is>
          <t>1.1.16</t>
        </is>
      </c>
      <c r="B477" t="inlineStr">
        <is>
          <t>Peptamen AF 500 ml</t>
        </is>
      </c>
      <c r="C477" t="inlineStr">
        <is>
          <t>formulation</t>
        </is>
      </c>
      <c r="D477" s="9" t="inlineStr">
        <is>
          <t>PASS</t>
        </is>
      </c>
      <c r="E477" t="inlineStr">
        <is>
          <t>liquid</t>
        </is>
      </c>
      <c r="F477" t="inlineStr">
        <is>
          <t>liquid</t>
        </is>
      </c>
      <c r="G477" t="inlineStr"/>
    </row>
    <row r="478">
      <c r="A478" t="inlineStr">
        <is>
          <t>1.1.16</t>
        </is>
      </c>
      <c r="B478" t="inlineStr">
        <is>
          <t>Peptamen AF 500 ml</t>
        </is>
      </c>
      <c r="C478" t="inlineStr">
        <is>
          <t>route</t>
        </is>
      </c>
      <c r="D478" s="9" t="inlineStr">
        <is>
          <t>PASS</t>
        </is>
      </c>
      <c r="E478" t="inlineStr">
        <is>
          <t>enteral</t>
        </is>
      </c>
      <c r="F478" t="inlineStr">
        <is>
          <t>enteral</t>
        </is>
      </c>
      <c r="G478" t="inlineStr"/>
    </row>
    <row r="479">
      <c r="A479" t="inlineStr">
        <is>
          <t>1.1.17</t>
        </is>
      </c>
      <c r="B479" t="inlineStr">
        <is>
          <t>Isosource Junior 500 ml</t>
        </is>
      </c>
      <c r="C479" t="inlineStr">
        <is>
          <t>energy</t>
        </is>
      </c>
      <c r="D479" s="9" t="inlineStr">
        <is>
          <t>PASS</t>
        </is>
      </c>
      <c r="E479" t="inlineStr">
        <is>
          <t>100.0 kcal/100ml</t>
        </is>
      </c>
      <c r="F479">
        <f> 100.0 kcal/100ml</f>
        <v/>
      </c>
      <c r="G479" t="inlineStr"/>
    </row>
    <row r="480">
      <c r="A480" t="inlineStr">
        <is>
          <t>1.1.17</t>
        </is>
      </c>
      <c r="B480" t="inlineStr">
        <is>
          <t>Isosource Junior 500 ml</t>
        </is>
      </c>
      <c r="C480" t="inlineStr">
        <is>
          <t>osmolarity</t>
        </is>
      </c>
      <c r="D480" s="9" t="inlineStr">
        <is>
          <t>PASS</t>
        </is>
      </c>
      <c r="E480" t="inlineStr">
        <is>
          <t>162.0 mOsm/l</t>
        </is>
      </c>
      <c r="F480" t="inlineStr">
        <is>
          <t>&lt;= 162.0 mOsm/l</t>
        </is>
      </c>
      <c r="G480" t="inlineStr"/>
    </row>
    <row r="481">
      <c r="A481" t="inlineStr">
        <is>
          <t>1.1.17</t>
        </is>
      </c>
      <c r="B481" t="inlineStr">
        <is>
          <t>Isosource Junior 500 ml</t>
        </is>
      </c>
      <c r="C481" t="inlineStr">
        <is>
          <t>protein</t>
        </is>
      </c>
      <c r="D481" s="11" t="inlineStr">
        <is>
          <t>FAIL</t>
        </is>
      </c>
      <c r="E481" t="inlineStr">
        <is>
          <t>2.6 g/100ml</t>
        </is>
      </c>
      <c r="F481">
        <f> 2.0 g/100ml</f>
        <v/>
      </c>
      <c r="G481" t="inlineStr">
        <is>
          <t>2.6 does not satisfy = 2.0</t>
        </is>
      </c>
    </row>
    <row r="482">
      <c r="A482" t="inlineStr">
        <is>
          <t>1.1.17</t>
        </is>
      </c>
      <c r="B482" t="inlineStr">
        <is>
          <t>Isosource Junior 500 ml</t>
        </is>
      </c>
      <c r="C482" t="inlineStr">
        <is>
          <t>carbohydrates</t>
        </is>
      </c>
      <c r="D482" s="9" t="inlineStr">
        <is>
          <t>PASS</t>
        </is>
      </c>
      <c r="E482" t="inlineStr">
        <is>
          <t>12.3 g/100ml</t>
        </is>
      </c>
      <c r="F482">
        <f> 13.0 g/100ml</f>
        <v/>
      </c>
      <c r="G482" t="inlineStr"/>
    </row>
    <row r="483">
      <c r="A483" t="inlineStr">
        <is>
          <t>1.1.17</t>
        </is>
      </c>
      <c r="B483" t="inlineStr">
        <is>
          <t>Isosource Junior 500 ml</t>
        </is>
      </c>
      <c r="C483" t="inlineStr">
        <is>
          <t>volume</t>
        </is>
      </c>
      <c r="D483" s="9" t="inlineStr">
        <is>
          <t>PASS</t>
        </is>
      </c>
      <c r="E483" t="inlineStr">
        <is>
          <t>500.0 ml</t>
        </is>
      </c>
      <c r="F483">
        <f> 500.0 ml</f>
        <v/>
      </c>
      <c r="G483" t="inlineStr"/>
    </row>
    <row r="484">
      <c r="A484" t="inlineStr">
        <is>
          <t>1.1.17</t>
        </is>
      </c>
      <c r="B484" t="inlineStr">
        <is>
          <t>Isosource Junior 500 ml</t>
        </is>
      </c>
      <c r="C484" t="inlineStr">
        <is>
          <t>route</t>
        </is>
      </c>
      <c r="D484" s="9" t="inlineStr">
        <is>
          <t>PASS</t>
        </is>
      </c>
      <c r="E484" t="inlineStr">
        <is>
          <t>enteral</t>
        </is>
      </c>
      <c r="F484" t="inlineStr">
        <is>
          <t>enteral</t>
        </is>
      </c>
      <c r="G484" t="inlineStr"/>
    </row>
    <row r="485">
      <c r="A485" t="inlineStr">
        <is>
          <t>1.1.17</t>
        </is>
      </c>
      <c r="B485" t="inlineStr">
        <is>
          <t>Isosource Standard 500 ml</t>
        </is>
      </c>
      <c r="C485" t="inlineStr">
        <is>
          <t>energy</t>
        </is>
      </c>
      <c r="D485" s="9" t="inlineStr">
        <is>
          <t>PASS</t>
        </is>
      </c>
      <c r="E485" t="inlineStr">
        <is>
          <t>103.0 kcal/100ml</t>
        </is>
      </c>
      <c r="F485">
        <f> 100.0 kcal/100ml</f>
        <v/>
      </c>
      <c r="G485" t="inlineStr"/>
    </row>
    <row r="486">
      <c r="A486" t="inlineStr">
        <is>
          <t>1.1.17</t>
        </is>
      </c>
      <c r="B486" t="inlineStr">
        <is>
          <t>Isosource Standard 500 ml</t>
        </is>
      </c>
      <c r="C486" t="inlineStr">
        <is>
          <t>osmolarity</t>
        </is>
      </c>
      <c r="D486" s="11" t="inlineStr">
        <is>
          <t>FAIL</t>
        </is>
      </c>
      <c r="E486" t="inlineStr">
        <is>
          <t>234.0 mOsm/l</t>
        </is>
      </c>
      <c r="F486" t="inlineStr">
        <is>
          <t>&lt;= 162.0 mOsm/l</t>
        </is>
      </c>
      <c r="G486" t="inlineStr">
        <is>
          <t>234.0 does not satisfy &lt;= 162.0</t>
        </is>
      </c>
    </row>
    <row r="487">
      <c r="A487" t="inlineStr">
        <is>
          <t>1.1.17</t>
        </is>
      </c>
      <c r="B487" t="inlineStr">
        <is>
          <t>Isosource Standard 500 ml</t>
        </is>
      </c>
      <c r="C487" t="inlineStr">
        <is>
          <t>protein</t>
        </is>
      </c>
      <c r="D487" s="11" t="inlineStr">
        <is>
          <t>FAIL</t>
        </is>
      </c>
      <c r="E487" t="inlineStr">
        <is>
          <t>4.0 g/100ml</t>
        </is>
      </c>
      <c r="F487">
        <f> 2.0 g/100ml</f>
        <v/>
      </c>
      <c r="G487" t="inlineStr">
        <is>
          <t>4.0 does not satisfy = 2.0</t>
        </is>
      </c>
    </row>
    <row r="488">
      <c r="A488" t="inlineStr">
        <is>
          <t>1.1.17</t>
        </is>
      </c>
      <c r="B488" t="inlineStr">
        <is>
          <t>Isosource Standard 500 ml</t>
        </is>
      </c>
      <c r="C488" t="inlineStr">
        <is>
          <t>carbohydrates</t>
        </is>
      </c>
      <c r="D488" s="9" t="inlineStr">
        <is>
          <t>PASS</t>
        </is>
      </c>
      <c r="E488" t="inlineStr">
        <is>
          <t>13.8 g/100ml</t>
        </is>
      </c>
      <c r="F488">
        <f> 13.0 g/100ml</f>
        <v/>
      </c>
      <c r="G488" t="inlineStr"/>
    </row>
    <row r="489">
      <c r="A489" t="inlineStr">
        <is>
          <t>1.1.17</t>
        </is>
      </c>
      <c r="B489" t="inlineStr">
        <is>
          <t>Isosource Standard 500 ml</t>
        </is>
      </c>
      <c r="C489" t="inlineStr">
        <is>
          <t>volume</t>
        </is>
      </c>
      <c r="D489" s="9" t="inlineStr">
        <is>
          <t>PASS</t>
        </is>
      </c>
      <c r="E489" t="inlineStr">
        <is>
          <t>500.0 ml</t>
        </is>
      </c>
      <c r="F489">
        <f> 500.0 ml</f>
        <v/>
      </c>
      <c r="G489" t="inlineStr"/>
    </row>
    <row r="490">
      <c r="A490" t="inlineStr">
        <is>
          <t>1.1.17</t>
        </is>
      </c>
      <c r="B490" t="inlineStr">
        <is>
          <t>Isosource Standard 500 ml</t>
        </is>
      </c>
      <c r="C490" t="inlineStr">
        <is>
          <t>route</t>
        </is>
      </c>
      <c r="D490" s="9" t="inlineStr">
        <is>
          <t>PASS</t>
        </is>
      </c>
      <c r="E490" t="inlineStr">
        <is>
          <t>enteral</t>
        </is>
      </c>
      <c r="F490" t="inlineStr">
        <is>
          <t>enteral</t>
        </is>
      </c>
      <c r="G490" t="inlineStr"/>
    </row>
    <row r="491">
      <c r="A491" t="inlineStr">
        <is>
          <t>1.1.17</t>
        </is>
      </c>
      <c r="B491" t="inlineStr">
        <is>
          <t>Isosource Standard Fibre 500 ml</t>
        </is>
      </c>
      <c r="C491" t="inlineStr">
        <is>
          <t>energy</t>
        </is>
      </c>
      <c r="D491" s="9" t="inlineStr">
        <is>
          <t>PASS</t>
        </is>
      </c>
      <c r="E491" t="inlineStr">
        <is>
          <t>103.0 kcal/100ml</t>
        </is>
      </c>
      <c r="F491">
        <f> 100.0 kcal/100ml</f>
        <v/>
      </c>
      <c r="G491" t="inlineStr"/>
    </row>
    <row r="492">
      <c r="A492" t="inlineStr">
        <is>
          <t>1.1.17</t>
        </is>
      </c>
      <c r="B492" t="inlineStr">
        <is>
          <t>Isosource Standard Fibre 500 ml</t>
        </is>
      </c>
      <c r="C492" t="inlineStr">
        <is>
          <t>osmolarity</t>
        </is>
      </c>
      <c r="D492" s="11" t="inlineStr">
        <is>
          <t>FAIL</t>
        </is>
      </c>
      <c r="E492" t="inlineStr">
        <is>
          <t>249.0 mOsm/l</t>
        </is>
      </c>
      <c r="F492" t="inlineStr">
        <is>
          <t>&lt;= 162.0 mOsm/l</t>
        </is>
      </c>
      <c r="G492" t="inlineStr">
        <is>
          <t>249.0 does not satisfy &lt;= 162.0</t>
        </is>
      </c>
    </row>
    <row r="493">
      <c r="A493" t="inlineStr">
        <is>
          <t>1.1.17</t>
        </is>
      </c>
      <c r="B493" t="inlineStr">
        <is>
          <t>Isosource Standard Fibre 500 ml</t>
        </is>
      </c>
      <c r="C493" t="inlineStr">
        <is>
          <t>protein</t>
        </is>
      </c>
      <c r="D493" s="11" t="inlineStr">
        <is>
          <t>FAIL</t>
        </is>
      </c>
      <c r="E493" t="inlineStr">
        <is>
          <t>4.0 g/100ml</t>
        </is>
      </c>
      <c r="F493">
        <f> 2.0 g/100ml</f>
        <v/>
      </c>
      <c r="G493" t="inlineStr">
        <is>
          <t>4.0 does not satisfy = 2.0</t>
        </is>
      </c>
    </row>
    <row r="494">
      <c r="A494" t="inlineStr">
        <is>
          <t>1.1.17</t>
        </is>
      </c>
      <c r="B494" t="inlineStr">
        <is>
          <t>Isosource Standard Fibre 500 ml</t>
        </is>
      </c>
      <c r="C494" t="inlineStr">
        <is>
          <t>carbohydrates</t>
        </is>
      </c>
      <c r="D494" s="9" t="inlineStr">
        <is>
          <t>PASS</t>
        </is>
      </c>
      <c r="E494" t="inlineStr">
        <is>
          <t>13.0 g/100ml</t>
        </is>
      </c>
      <c r="F494">
        <f> 13.0 g/100ml</f>
        <v/>
      </c>
      <c r="G494" t="inlineStr"/>
    </row>
    <row r="495">
      <c r="A495" t="inlineStr">
        <is>
          <t>1.1.17</t>
        </is>
      </c>
      <c r="B495" t="inlineStr">
        <is>
          <t>Isosource Standard Fibre 500 ml</t>
        </is>
      </c>
      <c r="C495" t="inlineStr">
        <is>
          <t>volume</t>
        </is>
      </c>
      <c r="D495" s="9" t="inlineStr">
        <is>
          <t>PASS</t>
        </is>
      </c>
      <c r="E495" t="inlineStr">
        <is>
          <t>500.0 ml</t>
        </is>
      </c>
      <c r="F495">
        <f> 500.0 ml</f>
        <v/>
      </c>
      <c r="G495" t="inlineStr"/>
    </row>
    <row r="496">
      <c r="A496" t="inlineStr">
        <is>
          <t>1.1.17</t>
        </is>
      </c>
      <c r="B496" t="inlineStr">
        <is>
          <t>Isosource Standard Fibre 500 ml</t>
        </is>
      </c>
      <c r="C496" t="inlineStr">
        <is>
          <t>route</t>
        </is>
      </c>
      <c r="D496" s="9" t="inlineStr">
        <is>
          <t>PASS</t>
        </is>
      </c>
      <c r="E496" t="inlineStr">
        <is>
          <t>enteral</t>
        </is>
      </c>
      <c r="F496" t="inlineStr">
        <is>
          <t>enteral</t>
        </is>
      </c>
      <c r="G496" t="inlineStr"/>
    </row>
    <row r="497">
      <c r="A497" t="inlineStr">
        <is>
          <t>1.1.18</t>
        </is>
      </c>
      <c r="B497" t="inlineStr">
        <is>
          <t>Novasource GI Advance 500 ml</t>
        </is>
      </c>
      <c r="C497" t="inlineStr">
        <is>
          <t>energy</t>
        </is>
      </c>
      <c r="D497" s="9" t="inlineStr">
        <is>
          <t>PASS</t>
        </is>
      </c>
      <c r="E497" t="inlineStr">
        <is>
          <t>155.0 kcal/100ml</t>
        </is>
      </c>
      <c r="F497" t="inlineStr">
        <is>
          <t>151.0-155.0 kcal/100ml</t>
        </is>
      </c>
      <c r="G497" t="inlineStr"/>
    </row>
    <row r="498">
      <c r="A498" t="inlineStr">
        <is>
          <t>1.1.18</t>
        </is>
      </c>
      <c r="B498" t="inlineStr">
        <is>
          <t>Novasource GI Advance 500 ml</t>
        </is>
      </c>
      <c r="C498" t="inlineStr">
        <is>
          <t>osmolarity</t>
        </is>
      </c>
      <c r="D498" s="9" t="inlineStr">
        <is>
          <t>PASS</t>
        </is>
      </c>
      <c r="E498" t="inlineStr">
        <is>
          <t>335.0 mOsm/l</t>
        </is>
      </c>
      <c r="F498" t="inlineStr">
        <is>
          <t>&lt;= 336.0 mOsm/l</t>
        </is>
      </c>
      <c r="G498" t="inlineStr"/>
    </row>
    <row r="499">
      <c r="A499" t="inlineStr">
        <is>
          <t>1.1.18</t>
        </is>
      </c>
      <c r="B499" t="inlineStr">
        <is>
          <t>Novasource GI Advance 500 ml</t>
        </is>
      </c>
      <c r="C499" t="inlineStr">
        <is>
          <t>protein</t>
        </is>
      </c>
      <c r="D499" s="9" t="inlineStr">
        <is>
          <t>PASS</t>
        </is>
      </c>
      <c r="E499" t="inlineStr">
        <is>
          <t>9.6 g/100ml</t>
        </is>
      </c>
      <c r="F499" t="inlineStr">
        <is>
          <t>&gt;= 9.6 g/100ml</t>
        </is>
      </c>
      <c r="G499" t="inlineStr"/>
    </row>
    <row r="500">
      <c r="A500" t="inlineStr">
        <is>
          <t>1.1.18</t>
        </is>
      </c>
      <c r="B500" t="inlineStr">
        <is>
          <t>Novasource GI Advance 500 ml</t>
        </is>
      </c>
      <c r="C500" t="inlineStr">
        <is>
          <t>omega3</t>
        </is>
      </c>
      <c r="D500" s="9" t="inlineStr">
        <is>
          <t>PASS</t>
        </is>
      </c>
      <c r="E500" t="inlineStr">
        <is>
          <t>0.15 g/100ml</t>
        </is>
      </c>
      <c r="F500" t="inlineStr">
        <is>
          <t>&gt;= 0.15 g/100ml</t>
        </is>
      </c>
      <c r="G500" t="inlineStr"/>
    </row>
    <row r="501">
      <c r="A501" t="inlineStr">
        <is>
          <t>1.1.18</t>
        </is>
      </c>
      <c r="B501" t="inlineStr">
        <is>
          <t>Novasource GI Advance 500 ml</t>
        </is>
      </c>
      <c r="C501" t="inlineStr">
        <is>
          <t>fiber</t>
        </is>
      </c>
      <c r="D501" s="9" t="inlineStr">
        <is>
          <t>PASS</t>
        </is>
      </c>
      <c r="E501" t="inlineStr">
        <is>
          <t>2.2 g/100ml</t>
        </is>
      </c>
      <c r="F501" t="inlineStr">
        <is>
          <t>&gt;= 2.2 g/100ml</t>
        </is>
      </c>
      <c r="G501" t="inlineStr"/>
    </row>
    <row r="502">
      <c r="A502" t="inlineStr">
        <is>
          <t>1.1.18</t>
        </is>
      </c>
      <c r="B502" t="inlineStr">
        <is>
          <t>Novasource GI Advance 500 ml</t>
        </is>
      </c>
      <c r="C502" t="inlineStr">
        <is>
          <t>contains_fiber</t>
        </is>
      </c>
      <c r="D502" s="9" t="inlineStr">
        <is>
          <t>PASS</t>
        </is>
      </c>
      <c r="E502" t="inlineStr">
        <is>
          <t>fiber=2.2 g/100ml</t>
        </is>
      </c>
      <c r="F502" t="inlineStr">
        <is>
          <t>contains fiber</t>
        </is>
      </c>
      <c r="G502" t="inlineStr"/>
    </row>
    <row r="503">
      <c r="A503" t="inlineStr">
        <is>
          <t>1.1.18</t>
        </is>
      </c>
      <c r="B503" t="inlineStr">
        <is>
          <t>Novasource GI Advance 500 ml</t>
        </is>
      </c>
      <c r="C503" t="inlineStr">
        <is>
          <t>contains_omega3</t>
        </is>
      </c>
      <c r="D503" s="9" t="inlineStr">
        <is>
          <t>PASS</t>
        </is>
      </c>
      <c r="E503" t="inlineStr">
        <is>
          <t>True</t>
        </is>
      </c>
      <c r="F503" t="inlineStr">
        <is>
          <t>True</t>
        </is>
      </c>
      <c r="G503" t="inlineStr"/>
    </row>
    <row r="504">
      <c r="A504" t="inlineStr">
        <is>
          <t>1.1.18</t>
        </is>
      </c>
      <c r="B504" t="inlineStr">
        <is>
          <t>Novasource GI Advance 500 ml</t>
        </is>
      </c>
      <c r="C504" t="inlineStr">
        <is>
          <t>nutritionally_complete</t>
        </is>
      </c>
      <c r="D504" s="10" t="inlineStr">
        <is>
          <t>UNKNOWN</t>
        </is>
      </c>
      <c r="E504" t="inlineStr">
        <is>
          <t>N/A</t>
        </is>
      </c>
      <c r="F504" t="inlineStr">
        <is>
          <t>True</t>
        </is>
      </c>
      <c r="G504" t="inlineStr">
        <is>
          <t>Cannot determine 'nutritionally_complete' for this product</t>
        </is>
      </c>
    </row>
    <row r="505">
      <c r="A505" t="inlineStr">
        <is>
          <t>1.1.18</t>
        </is>
      </c>
      <c r="B505" t="inlineStr">
        <is>
          <t>Novasource GI Advance 500 ml</t>
        </is>
      </c>
      <c r="C505" t="inlineStr">
        <is>
          <t>formulation</t>
        </is>
      </c>
      <c r="D505" s="9" t="inlineStr">
        <is>
          <t>PASS</t>
        </is>
      </c>
      <c r="E505" t="inlineStr">
        <is>
          <t>liquid</t>
        </is>
      </c>
      <c r="F505" t="inlineStr">
        <is>
          <t>liquid</t>
        </is>
      </c>
      <c r="G505" t="inlineStr"/>
    </row>
    <row r="506">
      <c r="A506" t="inlineStr">
        <is>
          <t>1.1.18</t>
        </is>
      </c>
      <c r="B506" t="inlineStr">
        <is>
          <t>Novasource GI Advance 500 ml</t>
        </is>
      </c>
      <c r="C506" t="inlineStr">
        <is>
          <t>route</t>
        </is>
      </c>
      <c r="D506" s="9" t="inlineStr">
        <is>
          <t>PASS</t>
        </is>
      </c>
      <c r="E506" t="inlineStr">
        <is>
          <t>enteral</t>
        </is>
      </c>
      <c r="F506" t="inlineStr">
        <is>
          <t>enteral</t>
        </is>
      </c>
      <c r="G506" t="inlineStr"/>
    </row>
    <row r="507">
      <c r="A507" t="inlineStr">
        <is>
          <t>1.1.18</t>
        </is>
      </c>
      <c r="B507" t="inlineStr">
        <is>
          <t>Isosource 2.0 Protein Fibre 500 ml</t>
        </is>
      </c>
      <c r="C507" t="inlineStr">
        <is>
          <t>energy</t>
        </is>
      </c>
      <c r="D507" s="11" t="inlineStr">
        <is>
          <t>FAIL</t>
        </is>
      </c>
      <c r="E507" t="inlineStr">
        <is>
          <t>200.0 kcal/100ml</t>
        </is>
      </c>
      <c r="F507" t="inlineStr">
        <is>
          <t>151.0-155.0 kcal/100ml</t>
        </is>
      </c>
      <c r="G507" t="inlineStr">
        <is>
          <t>200.0 outside range 151.0-155.0</t>
        </is>
      </c>
    </row>
    <row r="508">
      <c r="A508" t="inlineStr">
        <is>
          <t>1.1.18</t>
        </is>
      </c>
      <c r="B508" t="inlineStr">
        <is>
          <t>Isosource 2.0 Protein Fibre 500 ml</t>
        </is>
      </c>
      <c r="C508" t="inlineStr">
        <is>
          <t>osmolarity</t>
        </is>
      </c>
      <c r="D508" s="11" t="inlineStr">
        <is>
          <t>FAIL</t>
        </is>
      </c>
      <c r="E508" t="inlineStr">
        <is>
          <t>397.0 mOsm/l</t>
        </is>
      </c>
      <c r="F508" t="inlineStr">
        <is>
          <t>&lt;= 336.0 mOsm/l</t>
        </is>
      </c>
      <c r="G508" t="inlineStr">
        <is>
          <t>397.0 does not satisfy &lt;= 336.0</t>
        </is>
      </c>
    </row>
    <row r="509">
      <c r="A509" t="inlineStr">
        <is>
          <t>1.1.18</t>
        </is>
      </c>
      <c r="B509" t="inlineStr">
        <is>
          <t>Isosource 2.0 Protein Fibre 500 ml</t>
        </is>
      </c>
      <c r="C509" t="inlineStr">
        <is>
          <t>protein</t>
        </is>
      </c>
      <c r="D509" s="9" t="inlineStr">
        <is>
          <t>PASS</t>
        </is>
      </c>
      <c r="E509" t="inlineStr">
        <is>
          <t>10.0 g/100ml</t>
        </is>
      </c>
      <c r="F509" t="inlineStr">
        <is>
          <t>&gt;= 9.6 g/100ml</t>
        </is>
      </c>
      <c r="G509" t="inlineStr"/>
    </row>
    <row r="510">
      <c r="A510" t="inlineStr">
        <is>
          <t>1.1.18</t>
        </is>
      </c>
      <c r="B510" t="inlineStr">
        <is>
          <t>Isosource 2.0 Protein Fibre 500 ml</t>
        </is>
      </c>
      <c r="C510" t="inlineStr">
        <is>
          <t>omega3</t>
        </is>
      </c>
      <c r="D510" s="9" t="inlineStr">
        <is>
          <t>PASS</t>
        </is>
      </c>
      <c r="E510" t="inlineStr">
        <is>
          <t>0.42 g/100ml</t>
        </is>
      </c>
      <c r="F510" t="inlineStr">
        <is>
          <t>&gt;= 0.15 g/100ml</t>
        </is>
      </c>
      <c r="G510" t="inlineStr"/>
    </row>
    <row r="511">
      <c r="A511" t="inlineStr">
        <is>
          <t>1.1.18</t>
        </is>
      </c>
      <c r="B511" t="inlineStr">
        <is>
          <t>Isosource 2.0 Protein Fibre 500 ml</t>
        </is>
      </c>
      <c r="C511" t="inlineStr">
        <is>
          <t>fiber</t>
        </is>
      </c>
      <c r="D511" s="9" t="inlineStr">
        <is>
          <t>PASS</t>
        </is>
      </c>
      <c r="E511" t="inlineStr">
        <is>
          <t>2.0 g/100ml</t>
        </is>
      </c>
      <c r="F511" t="inlineStr">
        <is>
          <t>&gt;= 2.2 g/100ml</t>
        </is>
      </c>
      <c r="G511" t="inlineStr"/>
    </row>
    <row r="512">
      <c r="A512" t="inlineStr">
        <is>
          <t>1.1.18</t>
        </is>
      </c>
      <c r="B512" t="inlineStr">
        <is>
          <t>Isosource 2.0 Protein Fibre 500 ml</t>
        </is>
      </c>
      <c r="C512" t="inlineStr">
        <is>
          <t>contains_fiber</t>
        </is>
      </c>
      <c r="D512" s="9" t="inlineStr">
        <is>
          <t>PASS</t>
        </is>
      </c>
      <c r="E512" t="inlineStr">
        <is>
          <t>fiber=2.0 g/100ml</t>
        </is>
      </c>
      <c r="F512" t="inlineStr">
        <is>
          <t>contains fiber</t>
        </is>
      </c>
      <c r="G512" t="inlineStr"/>
    </row>
    <row r="513">
      <c r="A513" t="inlineStr">
        <is>
          <t>1.1.18</t>
        </is>
      </c>
      <c r="B513" t="inlineStr">
        <is>
          <t>Isosource 2.0 Protein Fibre 500 ml</t>
        </is>
      </c>
      <c r="C513" t="inlineStr">
        <is>
          <t>contains_omega3</t>
        </is>
      </c>
      <c r="D513" s="9" t="inlineStr">
        <is>
          <t>PASS</t>
        </is>
      </c>
      <c r="E513" t="inlineStr">
        <is>
          <t>True</t>
        </is>
      </c>
      <c r="F513" t="inlineStr">
        <is>
          <t>True</t>
        </is>
      </c>
      <c r="G513" t="inlineStr"/>
    </row>
    <row r="514">
      <c r="A514" t="inlineStr">
        <is>
          <t>1.1.18</t>
        </is>
      </c>
      <c r="B514" t="inlineStr">
        <is>
          <t>Isosource 2.0 Protein Fibre 500 ml</t>
        </is>
      </c>
      <c r="C514" t="inlineStr">
        <is>
          <t>nutritionally_complete</t>
        </is>
      </c>
      <c r="D514" s="10" t="inlineStr">
        <is>
          <t>UNKNOWN</t>
        </is>
      </c>
      <c r="E514" t="inlineStr">
        <is>
          <t>N/A</t>
        </is>
      </c>
      <c r="F514" t="inlineStr">
        <is>
          <t>True</t>
        </is>
      </c>
      <c r="G514" t="inlineStr">
        <is>
          <t>Cannot determine 'nutritionally_complete' for this product</t>
        </is>
      </c>
    </row>
    <row r="515">
      <c r="A515" t="inlineStr">
        <is>
          <t>1.1.18</t>
        </is>
      </c>
      <c r="B515" t="inlineStr">
        <is>
          <t>Isosource 2.0 Protein Fibre 500 ml</t>
        </is>
      </c>
      <c r="C515" t="inlineStr">
        <is>
          <t>formulation</t>
        </is>
      </c>
      <c r="D515" s="9" t="inlineStr">
        <is>
          <t>PASS</t>
        </is>
      </c>
      <c r="E515" t="inlineStr">
        <is>
          <t>liquid</t>
        </is>
      </c>
      <c r="F515" t="inlineStr">
        <is>
          <t>liquid</t>
        </is>
      </c>
      <c r="G515" t="inlineStr"/>
    </row>
    <row r="516">
      <c r="A516" t="inlineStr">
        <is>
          <t>1.1.18</t>
        </is>
      </c>
      <c r="B516" t="inlineStr">
        <is>
          <t>Isosource 2.0 Protein Fibre 500 ml</t>
        </is>
      </c>
      <c r="C516" t="inlineStr">
        <is>
          <t>route</t>
        </is>
      </c>
      <c r="D516" s="9" t="inlineStr">
        <is>
          <t>PASS</t>
        </is>
      </c>
      <c r="E516" t="inlineStr">
        <is>
          <t>enteral</t>
        </is>
      </c>
      <c r="F516" t="inlineStr">
        <is>
          <t>enteral</t>
        </is>
      </c>
      <c r="G516" t="inlineStr"/>
    </row>
    <row r="517">
      <c r="A517" t="inlineStr">
        <is>
          <t>1.1.18</t>
        </is>
      </c>
      <c r="B517" t="inlineStr">
        <is>
          <t>Novasource GI Balance 500 ml</t>
        </is>
      </c>
      <c r="C517" t="inlineStr">
        <is>
          <t>energy</t>
        </is>
      </c>
      <c r="D517" s="11" t="inlineStr">
        <is>
          <t>FAIL</t>
        </is>
      </c>
      <c r="E517" t="inlineStr">
        <is>
          <t>107.0 kcal/100ml</t>
        </is>
      </c>
      <c r="F517" t="inlineStr">
        <is>
          <t>151.0-155.0 kcal/100ml</t>
        </is>
      </c>
      <c r="G517" t="inlineStr">
        <is>
          <t>107.0 outside range 151.0-155.0</t>
        </is>
      </c>
    </row>
    <row r="518">
      <c r="A518" t="inlineStr">
        <is>
          <t>1.1.18</t>
        </is>
      </c>
      <c r="B518" t="inlineStr">
        <is>
          <t>Novasource GI Balance 500 ml</t>
        </is>
      </c>
      <c r="C518" t="inlineStr">
        <is>
          <t>osmolarity</t>
        </is>
      </c>
      <c r="D518" s="9" t="inlineStr">
        <is>
          <t>PASS</t>
        </is>
      </c>
      <c r="E518" t="inlineStr">
        <is>
          <t>320.0 mOsm/l</t>
        </is>
      </c>
      <c r="F518" t="inlineStr">
        <is>
          <t>&lt;= 336.0 mOsm/l</t>
        </is>
      </c>
      <c r="G518" t="inlineStr"/>
    </row>
    <row r="519">
      <c r="A519" t="inlineStr">
        <is>
          <t>1.1.18</t>
        </is>
      </c>
      <c r="B519" t="inlineStr">
        <is>
          <t>Novasource GI Balance 500 ml</t>
        </is>
      </c>
      <c r="C519" t="inlineStr">
        <is>
          <t>protein</t>
        </is>
      </c>
      <c r="D519" s="11" t="inlineStr">
        <is>
          <t>FAIL</t>
        </is>
      </c>
      <c r="E519" t="inlineStr">
        <is>
          <t>4.8 g/100ml</t>
        </is>
      </c>
      <c r="F519" t="inlineStr">
        <is>
          <t>&gt;= 9.6 g/100ml</t>
        </is>
      </c>
      <c r="G519" t="inlineStr">
        <is>
          <t>4.8 does not satisfy &gt;= 9.6</t>
        </is>
      </c>
    </row>
    <row r="520">
      <c r="A520" t="inlineStr">
        <is>
          <t>1.1.18</t>
        </is>
      </c>
      <c r="B520" t="inlineStr">
        <is>
          <t>Novasource GI Balance 500 ml</t>
        </is>
      </c>
      <c r="C520" t="inlineStr">
        <is>
          <t>omega3</t>
        </is>
      </c>
      <c r="D520" s="9" t="inlineStr">
        <is>
          <t>PASS</t>
        </is>
      </c>
      <c r="E520" t="inlineStr">
        <is>
          <t>0.2 g/100ml</t>
        </is>
      </c>
      <c r="F520" t="inlineStr">
        <is>
          <t>&gt;= 0.15 g/100ml</t>
        </is>
      </c>
      <c r="G520" t="inlineStr"/>
    </row>
    <row r="521">
      <c r="A521" t="inlineStr">
        <is>
          <t>1.1.18</t>
        </is>
      </c>
      <c r="B521" t="inlineStr">
        <is>
          <t>Novasource GI Balance 500 ml</t>
        </is>
      </c>
      <c r="C521" t="inlineStr">
        <is>
          <t>fiber</t>
        </is>
      </c>
      <c r="D521" s="9" t="inlineStr">
        <is>
          <t>PASS</t>
        </is>
      </c>
      <c r="E521" t="inlineStr">
        <is>
          <t>2.0 g/100ml</t>
        </is>
      </c>
      <c r="F521" t="inlineStr">
        <is>
          <t>&gt;= 2.2 g/100ml</t>
        </is>
      </c>
      <c r="G521" t="inlineStr"/>
    </row>
    <row r="522">
      <c r="A522" t="inlineStr">
        <is>
          <t>1.1.18</t>
        </is>
      </c>
      <c r="B522" t="inlineStr">
        <is>
          <t>Novasource GI Balance 500 ml</t>
        </is>
      </c>
      <c r="C522" t="inlineStr">
        <is>
          <t>contains_fiber</t>
        </is>
      </c>
      <c r="D522" s="9" t="inlineStr">
        <is>
          <t>PASS</t>
        </is>
      </c>
      <c r="E522" t="inlineStr">
        <is>
          <t>fiber=2.0 g/100ml</t>
        </is>
      </c>
      <c r="F522" t="inlineStr">
        <is>
          <t>contains fiber</t>
        </is>
      </c>
      <c r="G522" t="inlineStr"/>
    </row>
    <row r="523">
      <c r="A523" t="inlineStr">
        <is>
          <t>1.1.18</t>
        </is>
      </c>
      <c r="B523" t="inlineStr">
        <is>
          <t>Novasource GI Balance 500 ml</t>
        </is>
      </c>
      <c r="C523" t="inlineStr">
        <is>
          <t>contains_omega3</t>
        </is>
      </c>
      <c r="D523" s="9" t="inlineStr">
        <is>
          <t>PASS</t>
        </is>
      </c>
      <c r="E523" t="inlineStr">
        <is>
          <t>True</t>
        </is>
      </c>
      <c r="F523" t="inlineStr">
        <is>
          <t>True</t>
        </is>
      </c>
      <c r="G523" t="inlineStr"/>
    </row>
    <row r="524">
      <c r="A524" t="inlineStr">
        <is>
          <t>1.1.18</t>
        </is>
      </c>
      <c r="B524" t="inlineStr">
        <is>
          <t>Novasource GI Balance 500 ml</t>
        </is>
      </c>
      <c r="C524" t="inlineStr">
        <is>
          <t>nutritionally_complete</t>
        </is>
      </c>
      <c r="D524" s="10" t="inlineStr">
        <is>
          <t>UNKNOWN</t>
        </is>
      </c>
      <c r="E524" t="inlineStr">
        <is>
          <t>N/A</t>
        </is>
      </c>
      <c r="F524" t="inlineStr">
        <is>
          <t>True</t>
        </is>
      </c>
      <c r="G524" t="inlineStr">
        <is>
          <t>Cannot determine 'nutritionally_complete' for this product</t>
        </is>
      </c>
    </row>
    <row r="525">
      <c r="A525" t="inlineStr">
        <is>
          <t>1.1.18</t>
        </is>
      </c>
      <c r="B525" t="inlineStr">
        <is>
          <t>Novasource GI Balance 500 ml</t>
        </is>
      </c>
      <c r="C525" t="inlineStr">
        <is>
          <t>formulation</t>
        </is>
      </c>
      <c r="D525" s="9" t="inlineStr">
        <is>
          <t>PASS</t>
        </is>
      </c>
      <c r="E525" t="inlineStr">
        <is>
          <t>liquid</t>
        </is>
      </c>
      <c r="F525" t="inlineStr">
        <is>
          <t>liquid</t>
        </is>
      </c>
      <c r="G525" t="inlineStr"/>
    </row>
    <row r="526">
      <c r="A526" t="inlineStr">
        <is>
          <t>1.1.18</t>
        </is>
      </c>
      <c r="B526" t="inlineStr">
        <is>
          <t>Novasource GI Balance 500 ml</t>
        </is>
      </c>
      <c r="C526" t="inlineStr">
        <is>
          <t>route</t>
        </is>
      </c>
      <c r="D526" s="9" t="inlineStr">
        <is>
          <t>PASS</t>
        </is>
      </c>
      <c r="E526" t="inlineStr">
        <is>
          <t>enteral</t>
        </is>
      </c>
      <c r="F526" t="inlineStr">
        <is>
          <t>enteral</t>
        </is>
      </c>
      <c r="G526" t="inlineStr"/>
    </row>
    <row r="527">
      <c r="A527" t="inlineStr">
        <is>
          <t>1.1.19</t>
        </is>
      </c>
      <c r="B527" t="inlineStr">
        <is>
          <t>Novasource GI Balance 500 ml</t>
        </is>
      </c>
      <c r="C527" t="inlineStr">
        <is>
          <t>energy</t>
        </is>
      </c>
      <c r="D527" s="9" t="inlineStr">
        <is>
          <t>PASS</t>
        </is>
      </c>
      <c r="E527" t="inlineStr">
        <is>
          <t>107.0 kcal/100ml</t>
        </is>
      </c>
      <c r="F527" t="inlineStr">
        <is>
          <t>100.0-110.00000000000001 kcal/100ml</t>
        </is>
      </c>
      <c r="G527" t="inlineStr"/>
    </row>
    <row r="528">
      <c r="A528" t="inlineStr">
        <is>
          <t>1.1.19</t>
        </is>
      </c>
      <c r="B528" t="inlineStr">
        <is>
          <t>Novasource GI Balance 500 ml</t>
        </is>
      </c>
      <c r="C528" t="inlineStr">
        <is>
          <t>osmolarity</t>
        </is>
      </c>
      <c r="D528" s="9" t="inlineStr">
        <is>
          <t>PASS</t>
        </is>
      </c>
      <c r="E528" t="inlineStr">
        <is>
          <t>320.0 mOsm/l</t>
        </is>
      </c>
      <c r="F528" t="inlineStr">
        <is>
          <t>&lt;= 322.0 mOsm/l</t>
        </is>
      </c>
      <c r="G528" t="inlineStr"/>
    </row>
    <row r="529">
      <c r="A529" t="inlineStr">
        <is>
          <t>1.1.19</t>
        </is>
      </c>
      <c r="B529" t="inlineStr">
        <is>
          <t>Novasource GI Balance 500 ml</t>
        </is>
      </c>
      <c r="C529" t="inlineStr">
        <is>
          <t>protein</t>
        </is>
      </c>
      <c r="D529" s="9" t="inlineStr">
        <is>
          <t>PASS</t>
        </is>
      </c>
      <c r="E529" t="inlineStr">
        <is>
          <t>4.8 g/100ml</t>
        </is>
      </c>
      <c r="F529" t="inlineStr">
        <is>
          <t>&gt;= 4.8 g/100ml</t>
        </is>
      </c>
      <c r="G529" t="inlineStr"/>
    </row>
    <row r="530">
      <c r="A530" t="inlineStr">
        <is>
          <t>1.1.19</t>
        </is>
      </c>
      <c r="B530" t="inlineStr">
        <is>
          <t>Novasource GI Balance 500 ml</t>
        </is>
      </c>
      <c r="C530" t="inlineStr">
        <is>
          <t>fiber</t>
        </is>
      </c>
      <c r="D530" s="9" t="inlineStr">
        <is>
          <t>PASS</t>
        </is>
      </c>
      <c r="E530" t="inlineStr">
        <is>
          <t>2.0 g/100ml</t>
        </is>
      </c>
      <c r="F530" t="inlineStr">
        <is>
          <t>&gt;= 2.0 g/100ml</t>
        </is>
      </c>
      <c r="G530" t="inlineStr"/>
    </row>
    <row r="531">
      <c r="A531" t="inlineStr">
        <is>
          <t>1.1.19</t>
        </is>
      </c>
      <c r="B531" t="inlineStr">
        <is>
          <t>Novasource GI Balance 500 ml</t>
        </is>
      </c>
      <c r="C531" t="inlineStr">
        <is>
          <t>lactose</t>
        </is>
      </c>
      <c r="D531" s="9" t="inlineStr">
        <is>
          <t>PASS</t>
        </is>
      </c>
      <c r="E531" t="inlineStr">
        <is>
          <t>0.1 g/100ml</t>
        </is>
      </c>
      <c r="F531" t="inlineStr">
        <is>
          <t>&lt; 0.2 g/100ml</t>
        </is>
      </c>
      <c r="G531" t="inlineStr"/>
    </row>
    <row r="532">
      <c r="A532" t="inlineStr">
        <is>
          <t>1.1.19</t>
        </is>
      </c>
      <c r="B532" t="inlineStr">
        <is>
          <t>Novasource GI Balance 500 ml</t>
        </is>
      </c>
      <c r="C532" t="inlineStr">
        <is>
          <t>volume</t>
        </is>
      </c>
      <c r="D532" s="9" t="inlineStr">
        <is>
          <t>PASS</t>
        </is>
      </c>
      <c r="E532" t="inlineStr">
        <is>
          <t>500.0 ml</t>
        </is>
      </c>
      <c r="F532">
        <f> 500.0 ml</f>
        <v/>
      </c>
      <c r="G532" t="inlineStr"/>
    </row>
    <row r="533">
      <c r="A533" t="inlineStr">
        <is>
          <t>1.1.19</t>
        </is>
      </c>
      <c r="B533" t="inlineStr">
        <is>
          <t>Novasource GI Balance 500 ml</t>
        </is>
      </c>
      <c r="C533" t="inlineStr">
        <is>
          <t>contains_fiber</t>
        </is>
      </c>
      <c r="D533" s="9" t="inlineStr">
        <is>
          <t>PASS</t>
        </is>
      </c>
      <c r="E533" t="inlineStr">
        <is>
          <t>fiber=2.0 g/100ml</t>
        </is>
      </c>
      <c r="F533" t="inlineStr">
        <is>
          <t>contains fiber</t>
        </is>
      </c>
      <c r="G533" t="inlineStr"/>
    </row>
    <row r="534">
      <c r="A534" t="inlineStr">
        <is>
          <t>1.1.19</t>
        </is>
      </c>
      <c r="B534" t="inlineStr">
        <is>
          <t>Novasource GI Balance 500 ml</t>
        </is>
      </c>
      <c r="C534" t="inlineStr">
        <is>
          <t>gluten_free</t>
        </is>
      </c>
      <c r="D534" s="9" t="inlineStr">
        <is>
          <t>PASS</t>
        </is>
      </c>
      <c r="E534" t="inlineStr">
        <is>
          <t>True</t>
        </is>
      </c>
      <c r="F534" t="inlineStr">
        <is>
          <t>True</t>
        </is>
      </c>
      <c r="G534" t="inlineStr"/>
    </row>
    <row r="535">
      <c r="A535" t="inlineStr">
        <is>
          <t>1.1.19</t>
        </is>
      </c>
      <c r="B535" t="inlineStr">
        <is>
          <t>Novasource GI Balance 500 ml</t>
        </is>
      </c>
      <c r="C535" t="inlineStr">
        <is>
          <t>nutritionally_complete</t>
        </is>
      </c>
      <c r="D535" s="10" t="inlineStr">
        <is>
          <t>UNKNOWN</t>
        </is>
      </c>
      <c r="E535" t="inlineStr">
        <is>
          <t>N/A</t>
        </is>
      </c>
      <c r="F535" t="inlineStr">
        <is>
          <t>True</t>
        </is>
      </c>
      <c r="G535" t="inlineStr">
        <is>
          <t>Cannot determine 'nutritionally_complete' for this product</t>
        </is>
      </c>
    </row>
    <row r="536">
      <c r="A536" t="inlineStr">
        <is>
          <t>1.1.19</t>
        </is>
      </c>
      <c r="B536" t="inlineStr">
        <is>
          <t>Novasource GI Balance 500 ml</t>
        </is>
      </c>
      <c r="C536" t="inlineStr">
        <is>
          <t>formulation</t>
        </is>
      </c>
      <c r="D536" s="9" t="inlineStr">
        <is>
          <t>PASS</t>
        </is>
      </c>
      <c r="E536" t="inlineStr">
        <is>
          <t>liquid</t>
        </is>
      </c>
      <c r="F536" t="inlineStr">
        <is>
          <t>liquid</t>
        </is>
      </c>
      <c r="G536" t="inlineStr"/>
    </row>
    <row r="537">
      <c r="A537" t="inlineStr">
        <is>
          <t>1.1.19</t>
        </is>
      </c>
      <c r="B537" t="inlineStr">
        <is>
          <t>Novasource GI Balance 500 ml</t>
        </is>
      </c>
      <c r="C537" t="inlineStr">
        <is>
          <t>route</t>
        </is>
      </c>
      <c r="D537" s="9" t="inlineStr">
        <is>
          <t>PASS</t>
        </is>
      </c>
      <c r="E537" t="inlineStr">
        <is>
          <t>enteral</t>
        </is>
      </c>
      <c r="F537" t="inlineStr">
        <is>
          <t>enteral</t>
        </is>
      </c>
      <c r="G537" t="inlineStr"/>
    </row>
    <row r="538">
      <c r="A538" t="inlineStr">
        <is>
          <t>1.1.19</t>
        </is>
      </c>
      <c r="B538" t="inlineStr">
        <is>
          <t>Isosource Standard Fibre 500 ml</t>
        </is>
      </c>
      <c r="C538" t="inlineStr">
        <is>
          <t>energy</t>
        </is>
      </c>
      <c r="D538" s="9" t="inlineStr">
        <is>
          <t>PASS</t>
        </is>
      </c>
      <c r="E538" t="inlineStr">
        <is>
          <t>103.0 kcal/100ml</t>
        </is>
      </c>
      <c r="F538" t="inlineStr">
        <is>
          <t>100.0-110.00000000000001 kcal/100ml</t>
        </is>
      </c>
      <c r="G538" t="inlineStr"/>
    </row>
    <row r="539">
      <c r="A539" t="inlineStr">
        <is>
          <t>1.1.19</t>
        </is>
      </c>
      <c r="B539" t="inlineStr">
        <is>
          <t>Isosource Standard Fibre 500 ml</t>
        </is>
      </c>
      <c r="C539" t="inlineStr">
        <is>
          <t>osmolarity</t>
        </is>
      </c>
      <c r="D539" s="9" t="inlineStr">
        <is>
          <t>PASS</t>
        </is>
      </c>
      <c r="E539" t="inlineStr">
        <is>
          <t>249.0 mOsm/l</t>
        </is>
      </c>
      <c r="F539" t="inlineStr">
        <is>
          <t>&lt;= 322.0 mOsm/l</t>
        </is>
      </c>
      <c r="G539" t="inlineStr"/>
    </row>
    <row r="540">
      <c r="A540" t="inlineStr">
        <is>
          <t>1.1.19</t>
        </is>
      </c>
      <c r="B540" t="inlineStr">
        <is>
          <t>Isosource Standard Fibre 500 ml</t>
        </is>
      </c>
      <c r="C540" t="inlineStr">
        <is>
          <t>protein</t>
        </is>
      </c>
      <c r="D540" s="11" t="inlineStr">
        <is>
          <t>FAIL</t>
        </is>
      </c>
      <c r="E540" t="inlineStr">
        <is>
          <t>4.0 g/100ml</t>
        </is>
      </c>
      <c r="F540" t="inlineStr">
        <is>
          <t>&gt;= 4.8 g/100ml</t>
        </is>
      </c>
      <c r="G540" t="inlineStr">
        <is>
          <t>4.0 does not satisfy &gt;= 4.8</t>
        </is>
      </c>
    </row>
    <row r="541">
      <c r="A541" t="inlineStr">
        <is>
          <t>1.1.19</t>
        </is>
      </c>
      <c r="B541" t="inlineStr">
        <is>
          <t>Isosource Standard Fibre 500 ml</t>
        </is>
      </c>
      <c r="C541" t="inlineStr">
        <is>
          <t>fiber</t>
        </is>
      </c>
      <c r="D541" s="11" t="inlineStr">
        <is>
          <t>FAIL</t>
        </is>
      </c>
      <c r="E541" t="inlineStr">
        <is>
          <t>1.5 g/100ml</t>
        </is>
      </c>
      <c r="F541" t="inlineStr">
        <is>
          <t>&gt;= 2.0 g/100ml</t>
        </is>
      </c>
      <c r="G541" t="inlineStr">
        <is>
          <t>1.5 does not satisfy &gt;= 2.0</t>
        </is>
      </c>
    </row>
    <row r="542">
      <c r="A542" t="inlineStr">
        <is>
          <t>1.1.19</t>
        </is>
      </c>
      <c r="B542" t="inlineStr">
        <is>
          <t>Isosource Standard Fibre 500 ml</t>
        </is>
      </c>
      <c r="C542" t="inlineStr">
        <is>
          <t>lactose</t>
        </is>
      </c>
      <c r="D542" s="9" t="inlineStr">
        <is>
          <t>PASS</t>
        </is>
      </c>
      <c r="E542" t="inlineStr">
        <is>
          <t>0.025 g/100ml</t>
        </is>
      </c>
      <c r="F542" t="inlineStr">
        <is>
          <t>&lt; 0.2 g/100ml</t>
        </is>
      </c>
      <c r="G542" t="inlineStr"/>
    </row>
    <row r="543">
      <c r="A543" t="inlineStr">
        <is>
          <t>1.1.19</t>
        </is>
      </c>
      <c r="B543" t="inlineStr">
        <is>
          <t>Isosource Standard Fibre 500 ml</t>
        </is>
      </c>
      <c r="C543" t="inlineStr">
        <is>
          <t>volume</t>
        </is>
      </c>
      <c r="D543" s="9" t="inlineStr">
        <is>
          <t>PASS</t>
        </is>
      </c>
      <c r="E543" t="inlineStr">
        <is>
          <t>500.0 ml</t>
        </is>
      </c>
      <c r="F543">
        <f> 500.0 ml</f>
        <v/>
      </c>
      <c r="G543" t="inlineStr"/>
    </row>
    <row r="544">
      <c r="A544" t="inlineStr">
        <is>
          <t>1.1.19</t>
        </is>
      </c>
      <c r="B544" t="inlineStr">
        <is>
          <t>Isosource Standard Fibre 500 ml</t>
        </is>
      </c>
      <c r="C544" t="inlineStr">
        <is>
          <t>contains_fiber</t>
        </is>
      </c>
      <c r="D544" s="9" t="inlineStr">
        <is>
          <t>PASS</t>
        </is>
      </c>
      <c r="E544" t="inlineStr">
        <is>
          <t>fiber=1.5 g/100ml</t>
        </is>
      </c>
      <c r="F544" t="inlineStr">
        <is>
          <t>contains fiber</t>
        </is>
      </c>
      <c r="G544" t="inlineStr"/>
    </row>
    <row r="545">
      <c r="A545" t="inlineStr">
        <is>
          <t>1.1.19</t>
        </is>
      </c>
      <c r="B545" t="inlineStr">
        <is>
          <t>Isosource Standard Fibre 500 ml</t>
        </is>
      </c>
      <c r="C545" t="inlineStr">
        <is>
          <t>gluten_free</t>
        </is>
      </c>
      <c r="D545" s="9" t="inlineStr">
        <is>
          <t>PASS</t>
        </is>
      </c>
      <c r="E545" t="inlineStr">
        <is>
          <t>True</t>
        </is>
      </c>
      <c r="F545" t="inlineStr">
        <is>
          <t>True</t>
        </is>
      </c>
      <c r="G545" t="inlineStr"/>
    </row>
    <row r="546">
      <c r="A546" t="inlineStr">
        <is>
          <t>1.1.19</t>
        </is>
      </c>
      <c r="B546" t="inlineStr">
        <is>
          <t>Isosource Standard Fibre 500 ml</t>
        </is>
      </c>
      <c r="C546" t="inlineStr">
        <is>
          <t>nutritionally_complete</t>
        </is>
      </c>
      <c r="D546" s="10" t="inlineStr">
        <is>
          <t>UNKNOWN</t>
        </is>
      </c>
      <c r="E546" t="inlineStr">
        <is>
          <t>N/A</t>
        </is>
      </c>
      <c r="F546" t="inlineStr">
        <is>
          <t>True</t>
        </is>
      </c>
      <c r="G546" t="inlineStr">
        <is>
          <t>Cannot determine 'nutritionally_complete' for this product</t>
        </is>
      </c>
    </row>
    <row r="547">
      <c r="A547" t="inlineStr">
        <is>
          <t>1.1.19</t>
        </is>
      </c>
      <c r="B547" t="inlineStr">
        <is>
          <t>Isosource Standard Fibre 500 ml</t>
        </is>
      </c>
      <c r="C547" t="inlineStr">
        <is>
          <t>formulation</t>
        </is>
      </c>
      <c r="D547" s="9" t="inlineStr">
        <is>
          <t>PASS</t>
        </is>
      </c>
      <c r="E547" t="inlineStr">
        <is>
          <t>liquid</t>
        </is>
      </c>
      <c r="F547" t="inlineStr">
        <is>
          <t>liquid</t>
        </is>
      </c>
      <c r="G547" t="inlineStr"/>
    </row>
    <row r="548">
      <c r="A548" t="inlineStr">
        <is>
          <t>1.1.19</t>
        </is>
      </c>
      <c r="B548" t="inlineStr">
        <is>
          <t>Isosource Standard Fibre 500 ml</t>
        </is>
      </c>
      <c r="C548" t="inlineStr">
        <is>
          <t>route</t>
        </is>
      </c>
      <c r="D548" s="9" t="inlineStr">
        <is>
          <t>PASS</t>
        </is>
      </c>
      <c r="E548" t="inlineStr">
        <is>
          <t>enteral</t>
        </is>
      </c>
      <c r="F548" t="inlineStr">
        <is>
          <t>enteral</t>
        </is>
      </c>
      <c r="G548" t="inlineStr"/>
    </row>
    <row r="549">
      <c r="A549" t="inlineStr">
        <is>
          <t>1.1.19</t>
        </is>
      </c>
      <c r="B549" t="inlineStr">
        <is>
          <t>Isosource Energy Fibre 500 ml</t>
        </is>
      </c>
      <c r="C549" t="inlineStr">
        <is>
          <t>energy</t>
        </is>
      </c>
      <c r="D549" s="11" t="inlineStr">
        <is>
          <t>FAIL</t>
        </is>
      </c>
      <c r="E549" t="inlineStr">
        <is>
          <t>160.0 kcal/100ml</t>
        </is>
      </c>
      <c r="F549" t="inlineStr">
        <is>
          <t>100.0-110.00000000000001 kcal/100ml</t>
        </is>
      </c>
      <c r="G549" t="inlineStr">
        <is>
          <t>160.0 outside range 100.0-110.00000000000001</t>
        </is>
      </c>
    </row>
    <row r="550">
      <c r="A550" t="inlineStr">
        <is>
          <t>1.1.19</t>
        </is>
      </c>
      <c r="B550" t="inlineStr">
        <is>
          <t>Isosource Energy Fibre 500 ml</t>
        </is>
      </c>
      <c r="C550" t="inlineStr">
        <is>
          <t>osmolarity</t>
        </is>
      </c>
      <c r="D550" s="9" t="inlineStr">
        <is>
          <t>PASS</t>
        </is>
      </c>
      <c r="E550" t="inlineStr">
        <is>
          <t>315.0 mOsm/l</t>
        </is>
      </c>
      <c r="F550" t="inlineStr">
        <is>
          <t>&lt;= 322.0 mOsm/l</t>
        </is>
      </c>
      <c r="G550" t="inlineStr"/>
    </row>
    <row r="551">
      <c r="A551" t="inlineStr">
        <is>
          <t>1.1.19</t>
        </is>
      </c>
      <c r="B551" t="inlineStr">
        <is>
          <t>Isosource Energy Fibre 500 ml</t>
        </is>
      </c>
      <c r="C551" t="inlineStr">
        <is>
          <t>protein</t>
        </is>
      </c>
      <c r="D551" s="9" t="inlineStr">
        <is>
          <t>PASS</t>
        </is>
      </c>
      <c r="E551" t="inlineStr">
        <is>
          <t>6.3 g/100ml</t>
        </is>
      </c>
      <c r="F551" t="inlineStr">
        <is>
          <t>&gt;= 4.8 g/100ml</t>
        </is>
      </c>
      <c r="G551" t="inlineStr"/>
    </row>
    <row r="552">
      <c r="A552" t="inlineStr">
        <is>
          <t>1.1.19</t>
        </is>
      </c>
      <c r="B552" t="inlineStr">
        <is>
          <t>Isosource Energy Fibre 500 ml</t>
        </is>
      </c>
      <c r="C552" t="inlineStr">
        <is>
          <t>fiber</t>
        </is>
      </c>
      <c r="D552" s="11" t="inlineStr">
        <is>
          <t>FAIL</t>
        </is>
      </c>
      <c r="E552" t="inlineStr">
        <is>
          <t>1.5 g/100ml</t>
        </is>
      </c>
      <c r="F552" t="inlineStr">
        <is>
          <t>&gt;= 2.0 g/100ml</t>
        </is>
      </c>
      <c r="G552" t="inlineStr">
        <is>
          <t>1.5 does not satisfy &gt;= 2.0</t>
        </is>
      </c>
    </row>
    <row r="553">
      <c r="A553" t="inlineStr">
        <is>
          <t>1.1.19</t>
        </is>
      </c>
      <c r="B553" t="inlineStr">
        <is>
          <t>Isosource Energy Fibre 500 ml</t>
        </is>
      </c>
      <c r="C553" t="inlineStr">
        <is>
          <t>lactose</t>
        </is>
      </c>
      <c r="D553" s="9" t="inlineStr">
        <is>
          <t>PASS</t>
        </is>
      </c>
      <c r="E553" t="inlineStr">
        <is>
          <t>0.025 g/100ml</t>
        </is>
      </c>
      <c r="F553" t="inlineStr">
        <is>
          <t>&lt; 0.2 g/100ml</t>
        </is>
      </c>
      <c r="G553" t="inlineStr"/>
    </row>
    <row r="554">
      <c r="A554" t="inlineStr">
        <is>
          <t>1.1.19</t>
        </is>
      </c>
      <c r="B554" t="inlineStr">
        <is>
          <t>Isosource Energy Fibre 500 ml</t>
        </is>
      </c>
      <c r="C554" t="inlineStr">
        <is>
          <t>volume</t>
        </is>
      </c>
      <c r="D554" s="9" t="inlineStr">
        <is>
          <t>PASS</t>
        </is>
      </c>
      <c r="E554" t="inlineStr">
        <is>
          <t>500.0 ml</t>
        </is>
      </c>
      <c r="F554">
        <f> 500.0 ml</f>
        <v/>
      </c>
      <c r="G554" t="inlineStr"/>
    </row>
    <row r="555">
      <c r="A555" t="inlineStr">
        <is>
          <t>1.1.19</t>
        </is>
      </c>
      <c r="B555" t="inlineStr">
        <is>
          <t>Isosource Energy Fibre 500 ml</t>
        </is>
      </c>
      <c r="C555" t="inlineStr">
        <is>
          <t>contains_fiber</t>
        </is>
      </c>
      <c r="D555" s="9" t="inlineStr">
        <is>
          <t>PASS</t>
        </is>
      </c>
      <c r="E555" t="inlineStr">
        <is>
          <t>fiber=1.5 g/100ml</t>
        </is>
      </c>
      <c r="F555" t="inlineStr">
        <is>
          <t>contains fiber</t>
        </is>
      </c>
      <c r="G555" t="inlineStr"/>
    </row>
    <row r="556">
      <c r="A556" t="inlineStr">
        <is>
          <t>1.1.19</t>
        </is>
      </c>
      <c r="B556" t="inlineStr">
        <is>
          <t>Isosource Energy Fibre 500 ml</t>
        </is>
      </c>
      <c r="C556" t="inlineStr">
        <is>
          <t>gluten_free</t>
        </is>
      </c>
      <c r="D556" s="9" t="inlineStr">
        <is>
          <t>PASS</t>
        </is>
      </c>
      <c r="E556" t="inlineStr">
        <is>
          <t>True</t>
        </is>
      </c>
      <c r="F556" t="inlineStr">
        <is>
          <t>True</t>
        </is>
      </c>
      <c r="G556" t="inlineStr"/>
    </row>
    <row r="557">
      <c r="A557" t="inlineStr">
        <is>
          <t>1.1.19</t>
        </is>
      </c>
      <c r="B557" t="inlineStr">
        <is>
          <t>Isosource Energy Fibre 500 ml</t>
        </is>
      </c>
      <c r="C557" t="inlineStr">
        <is>
          <t>nutritionally_complete</t>
        </is>
      </c>
      <c r="D557" s="10" t="inlineStr">
        <is>
          <t>UNKNOWN</t>
        </is>
      </c>
      <c r="E557" t="inlineStr">
        <is>
          <t>N/A</t>
        </is>
      </c>
      <c r="F557" t="inlineStr">
        <is>
          <t>True</t>
        </is>
      </c>
      <c r="G557" t="inlineStr">
        <is>
          <t>Cannot determine 'nutritionally_complete' for this product</t>
        </is>
      </c>
    </row>
    <row r="558">
      <c r="A558" t="inlineStr">
        <is>
          <t>1.1.19</t>
        </is>
      </c>
      <c r="B558" t="inlineStr">
        <is>
          <t>Isosource Energy Fibre 500 ml</t>
        </is>
      </c>
      <c r="C558" t="inlineStr">
        <is>
          <t>formulation</t>
        </is>
      </c>
      <c r="D558" s="9" t="inlineStr">
        <is>
          <t>PASS</t>
        </is>
      </c>
      <c r="E558" t="inlineStr">
        <is>
          <t>liquid</t>
        </is>
      </c>
      <c r="F558" t="inlineStr">
        <is>
          <t>liquid</t>
        </is>
      </c>
      <c r="G558" t="inlineStr"/>
    </row>
    <row r="559">
      <c r="A559" t="inlineStr">
        <is>
          <t>1.1.19</t>
        </is>
      </c>
      <c r="B559" t="inlineStr">
        <is>
          <t>Isosource Energy Fibre 500 ml</t>
        </is>
      </c>
      <c r="C559" t="inlineStr">
        <is>
          <t>route</t>
        </is>
      </c>
      <c r="D559" s="9" t="inlineStr">
        <is>
          <t>PASS</t>
        </is>
      </c>
      <c r="E559" t="inlineStr">
        <is>
          <t>enteral</t>
        </is>
      </c>
      <c r="F559" t="inlineStr">
        <is>
          <t>enteral</t>
        </is>
      </c>
      <c r="G559" t="inlineStr"/>
    </row>
    <row r="560">
      <c r="A560" t="inlineStr">
        <is>
          <t>1.1.20</t>
        </is>
      </c>
      <c r="B560" t="inlineStr">
        <is>
          <t>Infasource 90 ml</t>
        </is>
      </c>
      <c r="C560" t="inlineStr">
        <is>
          <t>energy</t>
        </is>
      </c>
      <c r="D560" s="9" t="inlineStr">
        <is>
          <t>PASS</t>
        </is>
      </c>
      <c r="E560" t="inlineStr">
        <is>
          <t>100.0 kcal/100ml</t>
        </is>
      </c>
      <c r="F560">
        <f> 100.0 kcal/100ml</f>
        <v/>
      </c>
      <c r="G560" t="inlineStr"/>
    </row>
    <row r="561">
      <c r="A561" t="inlineStr">
        <is>
          <t>1.1.20</t>
        </is>
      </c>
      <c r="B561" t="inlineStr">
        <is>
          <t>Infasource 90 ml</t>
        </is>
      </c>
      <c r="C561" t="inlineStr">
        <is>
          <t>osmolarity</t>
        </is>
      </c>
      <c r="D561" s="9" t="inlineStr">
        <is>
          <t>PASS</t>
        </is>
      </c>
      <c r="E561" t="inlineStr">
        <is>
          <t>336.0 mOsm/l</t>
        </is>
      </c>
      <c r="F561" t="inlineStr">
        <is>
          <t>&lt;= 336.0 mOsm/l</t>
        </is>
      </c>
      <c r="G561" t="inlineStr"/>
    </row>
    <row r="562">
      <c r="A562" t="inlineStr">
        <is>
          <t>1.1.20</t>
        </is>
      </c>
      <c r="B562" t="inlineStr">
        <is>
          <t>Infasource 90 ml</t>
        </is>
      </c>
      <c r="C562" t="inlineStr">
        <is>
          <t>protein</t>
        </is>
      </c>
      <c r="D562" s="9" t="inlineStr">
        <is>
          <t>PASS</t>
        </is>
      </c>
      <c r="E562" t="inlineStr">
        <is>
          <t>2.6 g/100ml</t>
        </is>
      </c>
      <c r="F562">
        <f> 2.6 g/100ml</f>
        <v/>
      </c>
      <c r="G562" t="inlineStr"/>
    </row>
    <row r="563">
      <c r="A563" t="inlineStr">
        <is>
          <t>1.1.20</t>
        </is>
      </c>
      <c r="B563" t="inlineStr">
        <is>
          <t>Infasource 90 ml</t>
        </is>
      </c>
      <c r="C563" t="inlineStr">
        <is>
          <t>carbohydrates</t>
        </is>
      </c>
      <c r="D563" s="9" t="inlineStr">
        <is>
          <t>PASS</t>
        </is>
      </c>
      <c r="E563" t="inlineStr">
        <is>
          <t>10.0 g/100ml</t>
        </is>
      </c>
      <c r="F563">
        <f> 10.0 g/100ml</f>
        <v/>
      </c>
      <c r="G563" t="inlineStr"/>
    </row>
    <row r="564">
      <c r="A564" t="inlineStr">
        <is>
          <t>1.1.20</t>
        </is>
      </c>
      <c r="B564" t="inlineStr">
        <is>
          <t>Infasource 90 ml</t>
        </is>
      </c>
      <c r="C564" t="inlineStr">
        <is>
          <t>volume</t>
        </is>
      </c>
      <c r="D564" s="9" t="inlineStr">
        <is>
          <t>PASS</t>
        </is>
      </c>
      <c r="E564" t="inlineStr">
        <is>
          <t>90.0 ml</t>
        </is>
      </c>
      <c r="F564">
        <f> 90.0 ml</f>
        <v/>
      </c>
      <c r="G564" t="inlineStr"/>
    </row>
    <row r="565">
      <c r="A565" t="inlineStr">
        <is>
          <t>1.1.20</t>
        </is>
      </c>
      <c r="B565" t="inlineStr">
        <is>
          <t>Infasource 90 ml</t>
        </is>
      </c>
      <c r="C565" t="inlineStr">
        <is>
          <t>gluten_free</t>
        </is>
      </c>
      <c r="D565" s="9" t="inlineStr">
        <is>
          <t>PASS</t>
        </is>
      </c>
      <c r="E565" t="inlineStr">
        <is>
          <t>True</t>
        </is>
      </c>
      <c r="F565" t="inlineStr">
        <is>
          <t>True</t>
        </is>
      </c>
      <c r="G565" t="inlineStr"/>
    </row>
    <row r="566">
      <c r="A566" t="inlineStr">
        <is>
          <t>1.1.20</t>
        </is>
      </c>
      <c r="B566" t="inlineStr">
        <is>
          <t>Infasource 90 ml</t>
        </is>
      </c>
      <c r="C566" t="inlineStr">
        <is>
          <t>formulation</t>
        </is>
      </c>
      <c r="D566" s="9" t="inlineStr">
        <is>
          <t>PASS</t>
        </is>
      </c>
      <c r="E566" t="inlineStr">
        <is>
          <t>liquid</t>
        </is>
      </c>
      <c r="F566" t="inlineStr">
        <is>
          <t>liquid</t>
        </is>
      </c>
      <c r="G566" t="inlineStr"/>
    </row>
    <row r="567">
      <c r="A567" t="inlineStr">
        <is>
          <t>1.1.20</t>
        </is>
      </c>
      <c r="B567" t="inlineStr">
        <is>
          <t>Isosource Junior 500 ml</t>
        </is>
      </c>
      <c r="C567" t="inlineStr">
        <is>
          <t>energy</t>
        </is>
      </c>
      <c r="D567" s="9" t="inlineStr">
        <is>
          <t>PASS</t>
        </is>
      </c>
      <c r="E567" t="inlineStr">
        <is>
          <t>100.0 kcal/100ml</t>
        </is>
      </c>
      <c r="F567">
        <f> 100.0 kcal/100ml</f>
        <v/>
      </c>
      <c r="G567" t="inlineStr"/>
    </row>
    <row r="568">
      <c r="A568" t="inlineStr">
        <is>
          <t>1.1.20</t>
        </is>
      </c>
      <c r="B568" t="inlineStr">
        <is>
          <t>Isosource Junior 500 ml</t>
        </is>
      </c>
      <c r="C568" t="inlineStr">
        <is>
          <t>osmolarity</t>
        </is>
      </c>
      <c r="D568" s="9" t="inlineStr">
        <is>
          <t>PASS</t>
        </is>
      </c>
      <c r="E568" t="inlineStr">
        <is>
          <t>162.0 mOsm/l</t>
        </is>
      </c>
      <c r="F568" t="inlineStr">
        <is>
          <t>&lt;= 336.0 mOsm/l</t>
        </is>
      </c>
      <c r="G568" t="inlineStr"/>
    </row>
    <row r="569">
      <c r="A569" t="inlineStr">
        <is>
          <t>1.1.20</t>
        </is>
      </c>
      <c r="B569" t="inlineStr">
        <is>
          <t>Isosource Junior 500 ml</t>
        </is>
      </c>
      <c r="C569" t="inlineStr">
        <is>
          <t>protein</t>
        </is>
      </c>
      <c r="D569" s="9" t="inlineStr">
        <is>
          <t>PASS</t>
        </is>
      </c>
      <c r="E569" t="inlineStr">
        <is>
          <t>2.6 g/100ml</t>
        </is>
      </c>
      <c r="F569">
        <f> 2.6 g/100ml</f>
        <v/>
      </c>
      <c r="G569" t="inlineStr"/>
    </row>
    <row r="570">
      <c r="A570" t="inlineStr">
        <is>
          <t>1.1.20</t>
        </is>
      </c>
      <c r="B570" t="inlineStr">
        <is>
          <t>Isosource Junior 500 ml</t>
        </is>
      </c>
      <c r="C570" t="inlineStr">
        <is>
          <t>carbohydrates</t>
        </is>
      </c>
      <c r="D570" s="11" t="inlineStr">
        <is>
          <t>FAIL</t>
        </is>
      </c>
      <c r="E570" t="inlineStr">
        <is>
          <t>12.3 g/100ml</t>
        </is>
      </c>
      <c r="F570">
        <f> 10.0 g/100ml</f>
        <v/>
      </c>
      <c r="G570" t="inlineStr">
        <is>
          <t>12.3 does not satisfy = 10.0</t>
        </is>
      </c>
    </row>
    <row r="571">
      <c r="A571" t="inlineStr">
        <is>
          <t>1.1.20</t>
        </is>
      </c>
      <c r="B571" t="inlineStr">
        <is>
          <t>Isosource Junior 500 ml</t>
        </is>
      </c>
      <c r="C571" t="inlineStr">
        <is>
          <t>volume</t>
        </is>
      </c>
      <c r="D571" s="11" t="inlineStr">
        <is>
          <t>FAIL</t>
        </is>
      </c>
      <c r="E571" t="inlineStr">
        <is>
          <t>500.0 ml</t>
        </is>
      </c>
      <c r="F571">
        <f> 90.0 ml</f>
        <v/>
      </c>
      <c r="G571" t="inlineStr">
        <is>
          <t>500.0 ml != 90.0 ml</t>
        </is>
      </c>
    </row>
    <row r="572">
      <c r="A572" t="inlineStr">
        <is>
          <t>1.1.20</t>
        </is>
      </c>
      <c r="B572" t="inlineStr">
        <is>
          <t>Isosource Junior 500 ml</t>
        </is>
      </c>
      <c r="C572" t="inlineStr">
        <is>
          <t>gluten_free</t>
        </is>
      </c>
      <c r="D572" s="9" t="inlineStr">
        <is>
          <t>PASS</t>
        </is>
      </c>
      <c r="E572" t="inlineStr">
        <is>
          <t>True</t>
        </is>
      </c>
      <c r="F572" t="inlineStr">
        <is>
          <t>True</t>
        </is>
      </c>
      <c r="G572" t="inlineStr"/>
    </row>
    <row r="573">
      <c r="A573" t="inlineStr">
        <is>
          <t>1.1.20</t>
        </is>
      </c>
      <c r="B573" t="inlineStr">
        <is>
          <t>Isosource Junior 500 ml</t>
        </is>
      </c>
      <c r="C573" t="inlineStr">
        <is>
          <t>formulation</t>
        </is>
      </c>
      <c r="D573" s="9" t="inlineStr">
        <is>
          <t>PASS</t>
        </is>
      </c>
      <c r="E573" t="inlineStr">
        <is>
          <t>liquid</t>
        </is>
      </c>
      <c r="F573" t="inlineStr">
        <is>
          <t>liquid</t>
        </is>
      </c>
      <c r="G573" t="inlineStr"/>
    </row>
    <row r="574">
      <c r="A574" t="inlineStr">
        <is>
          <t>1.1.20</t>
        </is>
      </c>
      <c r="B574" t="inlineStr">
        <is>
          <t>Novasource GI Balance 500 ml</t>
        </is>
      </c>
      <c r="C574" t="inlineStr">
        <is>
          <t>energy</t>
        </is>
      </c>
      <c r="D574" s="9" t="inlineStr">
        <is>
          <t>PASS</t>
        </is>
      </c>
      <c r="E574" t="inlineStr">
        <is>
          <t>107.0 kcal/100ml</t>
        </is>
      </c>
      <c r="F574">
        <f> 100.0 kcal/100ml</f>
        <v/>
      </c>
      <c r="G574" t="inlineStr"/>
    </row>
    <row r="575">
      <c r="A575" t="inlineStr">
        <is>
          <t>1.1.20</t>
        </is>
      </c>
      <c r="B575" t="inlineStr">
        <is>
          <t>Novasource GI Balance 500 ml</t>
        </is>
      </c>
      <c r="C575" t="inlineStr">
        <is>
          <t>osmolarity</t>
        </is>
      </c>
      <c r="D575" s="9" t="inlineStr">
        <is>
          <t>PASS</t>
        </is>
      </c>
      <c r="E575" t="inlineStr">
        <is>
          <t>320.0 mOsm/l</t>
        </is>
      </c>
      <c r="F575" t="inlineStr">
        <is>
          <t>&lt;= 336.0 mOsm/l</t>
        </is>
      </c>
      <c r="G575" t="inlineStr"/>
    </row>
    <row r="576">
      <c r="A576" t="inlineStr">
        <is>
          <t>1.1.20</t>
        </is>
      </c>
      <c r="B576" t="inlineStr">
        <is>
          <t>Novasource GI Balance 500 ml</t>
        </is>
      </c>
      <c r="C576" t="inlineStr">
        <is>
          <t>protein</t>
        </is>
      </c>
      <c r="D576" s="11" t="inlineStr">
        <is>
          <t>FAIL</t>
        </is>
      </c>
      <c r="E576" t="inlineStr">
        <is>
          <t>4.8 g/100ml</t>
        </is>
      </c>
      <c r="F576">
        <f> 2.6 g/100ml</f>
        <v/>
      </c>
      <c r="G576" t="inlineStr">
        <is>
          <t>4.8 does not satisfy = 2.6</t>
        </is>
      </c>
    </row>
    <row r="577">
      <c r="A577" t="inlineStr">
        <is>
          <t>1.1.20</t>
        </is>
      </c>
      <c r="B577" t="inlineStr">
        <is>
          <t>Novasource GI Balance 500 ml</t>
        </is>
      </c>
      <c r="C577" t="inlineStr">
        <is>
          <t>carbohydrates</t>
        </is>
      </c>
      <c r="D577" s="9" t="inlineStr">
        <is>
          <t>PASS</t>
        </is>
      </c>
      <c r="E577" t="inlineStr">
        <is>
          <t>10.5 g/100ml</t>
        </is>
      </c>
      <c r="F577">
        <f> 10.0 g/100ml</f>
        <v/>
      </c>
      <c r="G577" t="inlineStr"/>
    </row>
    <row r="578">
      <c r="A578" t="inlineStr">
        <is>
          <t>1.1.20</t>
        </is>
      </c>
      <c r="B578" t="inlineStr">
        <is>
          <t>Novasource GI Balance 500 ml</t>
        </is>
      </c>
      <c r="C578" t="inlineStr">
        <is>
          <t>volume</t>
        </is>
      </c>
      <c r="D578" s="11" t="inlineStr">
        <is>
          <t>FAIL</t>
        </is>
      </c>
      <c r="E578" t="inlineStr">
        <is>
          <t>500.0 ml</t>
        </is>
      </c>
      <c r="F578">
        <f> 90.0 ml</f>
        <v/>
      </c>
      <c r="G578" t="inlineStr">
        <is>
          <t>500.0 ml != 90.0 ml</t>
        </is>
      </c>
    </row>
    <row r="579">
      <c r="A579" t="inlineStr">
        <is>
          <t>1.1.20</t>
        </is>
      </c>
      <c r="B579" t="inlineStr">
        <is>
          <t>Novasource GI Balance 500 ml</t>
        </is>
      </c>
      <c r="C579" t="inlineStr">
        <is>
          <t>gluten_free</t>
        </is>
      </c>
      <c r="D579" s="9" t="inlineStr">
        <is>
          <t>PASS</t>
        </is>
      </c>
      <c r="E579" t="inlineStr">
        <is>
          <t>True</t>
        </is>
      </c>
      <c r="F579" t="inlineStr">
        <is>
          <t>True</t>
        </is>
      </c>
      <c r="G579" t="inlineStr"/>
    </row>
    <row r="580">
      <c r="A580" t="inlineStr">
        <is>
          <t>1.1.20</t>
        </is>
      </c>
      <c r="B580" t="inlineStr">
        <is>
          <t>Novasource GI Balance 500 ml</t>
        </is>
      </c>
      <c r="C580" t="inlineStr">
        <is>
          <t>formulation</t>
        </is>
      </c>
      <c r="D580" s="9" t="inlineStr">
        <is>
          <t>PASS</t>
        </is>
      </c>
      <c r="E580" t="inlineStr">
        <is>
          <t>liquid</t>
        </is>
      </c>
      <c r="F580" t="inlineStr">
        <is>
          <t>liquid</t>
        </is>
      </c>
      <c r="G580" t="inlineStr"/>
    </row>
    <row r="581">
      <c r="A581" t="inlineStr">
        <is>
          <t>1.1.21</t>
        </is>
      </c>
      <c r="B581" t="inlineStr">
        <is>
          <t>Novasource GI Advance 500 ml</t>
        </is>
      </c>
      <c r="C581" t="inlineStr">
        <is>
          <t>energy</t>
        </is>
      </c>
      <c r="D581" s="9" t="inlineStr">
        <is>
          <t>PASS</t>
        </is>
      </c>
      <c r="E581" t="inlineStr">
        <is>
          <t>155.0 kcal/100ml</t>
        </is>
      </c>
      <c r="F581">
        <f> 150.0 kcal/100ml</f>
        <v/>
      </c>
      <c r="G581" t="inlineStr"/>
    </row>
    <row r="582">
      <c r="A582" t="inlineStr">
        <is>
          <t>1.1.21</t>
        </is>
      </c>
      <c r="B582" t="inlineStr">
        <is>
          <t>Novasource GI Advance 500 ml</t>
        </is>
      </c>
      <c r="C582" t="inlineStr">
        <is>
          <t>osmolarity</t>
        </is>
      </c>
      <c r="D582" s="9" t="inlineStr">
        <is>
          <t>PASS</t>
        </is>
      </c>
      <c r="E582" t="inlineStr">
        <is>
          <t>335.0 mOsm/l</t>
        </is>
      </c>
      <c r="F582" t="inlineStr">
        <is>
          <t>&lt;= 400.0 mOsm/l</t>
        </is>
      </c>
      <c r="G582" t="inlineStr"/>
    </row>
    <row r="583">
      <c r="A583" t="inlineStr">
        <is>
          <t>1.1.21</t>
        </is>
      </c>
      <c r="B583" t="inlineStr">
        <is>
          <t>Novasource GI Advance 500 ml</t>
        </is>
      </c>
      <c r="C583" t="inlineStr">
        <is>
          <t>protein</t>
        </is>
      </c>
      <c r="D583" s="9" t="inlineStr">
        <is>
          <t>PASS</t>
        </is>
      </c>
      <c r="E583" t="inlineStr">
        <is>
          <t>9.6 g/100ml</t>
        </is>
      </c>
      <c r="F583" t="inlineStr">
        <is>
          <t>&gt;= 7.7 g/100ml</t>
        </is>
      </c>
      <c r="G583" t="inlineStr"/>
    </row>
    <row r="584">
      <c r="A584" t="inlineStr">
        <is>
          <t>1.1.21</t>
        </is>
      </c>
      <c r="B584" t="inlineStr">
        <is>
          <t>Novasource GI Advance 500 ml</t>
        </is>
      </c>
      <c r="C584" t="inlineStr">
        <is>
          <t>fiber</t>
        </is>
      </c>
      <c r="D584" s="9" t="inlineStr">
        <is>
          <t>PASS</t>
        </is>
      </c>
      <c r="E584" t="inlineStr">
        <is>
          <t>2.2 g/100ml</t>
        </is>
      </c>
      <c r="F584" t="inlineStr">
        <is>
          <t>&gt;= 1.5 g/100ml</t>
        </is>
      </c>
      <c r="G584" t="inlineStr"/>
    </row>
    <row r="585">
      <c r="A585" t="inlineStr">
        <is>
          <t>1.1.21</t>
        </is>
      </c>
      <c r="B585" t="inlineStr">
        <is>
          <t>Novasource GI Advance 500 ml</t>
        </is>
      </c>
      <c r="C585" t="inlineStr">
        <is>
          <t>volume</t>
        </is>
      </c>
      <c r="D585" s="9" t="inlineStr">
        <is>
          <t>PASS</t>
        </is>
      </c>
      <c r="E585" t="inlineStr">
        <is>
          <t>500.0 ml</t>
        </is>
      </c>
      <c r="F585">
        <f> 500.0 ml</f>
        <v/>
      </c>
      <c r="G585" t="inlineStr"/>
    </row>
    <row r="586">
      <c r="A586" t="inlineStr">
        <is>
          <t>1.1.21</t>
        </is>
      </c>
      <c r="B586" t="inlineStr">
        <is>
          <t>Novasource GI Advance 500 ml</t>
        </is>
      </c>
      <c r="C586" t="inlineStr">
        <is>
          <t>contains_fiber</t>
        </is>
      </c>
      <c r="D586" s="9" t="inlineStr">
        <is>
          <t>PASS</t>
        </is>
      </c>
      <c r="E586" t="inlineStr">
        <is>
          <t>fiber=2.2 g/100ml</t>
        </is>
      </c>
      <c r="F586" t="inlineStr">
        <is>
          <t>contains fiber</t>
        </is>
      </c>
      <c r="G586" t="inlineStr"/>
    </row>
    <row r="587">
      <c r="A587" t="inlineStr">
        <is>
          <t>1.1.21</t>
        </is>
      </c>
      <c r="B587" t="inlineStr">
        <is>
          <t>Novasource GI Advance 500 ml</t>
        </is>
      </c>
      <c r="C587" t="inlineStr">
        <is>
          <t>gluten_free</t>
        </is>
      </c>
      <c r="D587" s="9" t="inlineStr">
        <is>
          <t>PASS</t>
        </is>
      </c>
      <c r="E587" t="inlineStr">
        <is>
          <t>True</t>
        </is>
      </c>
      <c r="F587" t="inlineStr">
        <is>
          <t>True</t>
        </is>
      </c>
      <c r="G587" t="inlineStr"/>
    </row>
    <row r="588">
      <c r="A588" t="inlineStr">
        <is>
          <t>1.1.21</t>
        </is>
      </c>
      <c r="B588" t="inlineStr">
        <is>
          <t>Novasource GI Advance 500 ml</t>
        </is>
      </c>
      <c r="C588" t="inlineStr">
        <is>
          <t>nutritionally_complete</t>
        </is>
      </c>
      <c r="D588" s="10" t="inlineStr">
        <is>
          <t>UNKNOWN</t>
        </is>
      </c>
      <c r="E588" t="inlineStr">
        <is>
          <t>N/A</t>
        </is>
      </c>
      <c r="F588" t="inlineStr">
        <is>
          <t>True</t>
        </is>
      </c>
      <c r="G588" t="inlineStr">
        <is>
          <t>Cannot determine 'nutritionally_complete' for this product</t>
        </is>
      </c>
    </row>
    <row r="589">
      <c r="A589" t="inlineStr">
        <is>
          <t>1.1.21</t>
        </is>
      </c>
      <c r="B589" t="inlineStr">
        <is>
          <t>Novasource GI Advance 500 ml</t>
        </is>
      </c>
      <c r="C589" t="inlineStr">
        <is>
          <t>formulation</t>
        </is>
      </c>
      <c r="D589" s="9" t="inlineStr">
        <is>
          <t>PASS</t>
        </is>
      </c>
      <c r="E589" t="inlineStr">
        <is>
          <t>liquid</t>
        </is>
      </c>
      <c r="F589" t="inlineStr">
        <is>
          <t>liquid</t>
        </is>
      </c>
      <c r="G589" t="inlineStr"/>
    </row>
    <row r="590">
      <c r="A590" t="inlineStr">
        <is>
          <t>1.1.21</t>
        </is>
      </c>
      <c r="B590" t="inlineStr">
        <is>
          <t>Novasource GI Advance 500 ml</t>
        </is>
      </c>
      <c r="C590" t="inlineStr">
        <is>
          <t>route</t>
        </is>
      </c>
      <c r="D590" s="9" t="inlineStr">
        <is>
          <t>PASS</t>
        </is>
      </c>
      <c r="E590" t="inlineStr">
        <is>
          <t>enteral</t>
        </is>
      </c>
      <c r="F590" t="inlineStr">
        <is>
          <t>enteral</t>
        </is>
      </c>
      <c r="G590" t="inlineStr"/>
    </row>
    <row r="591">
      <c r="A591" t="inlineStr">
        <is>
          <t>1.1.21</t>
        </is>
      </c>
      <c r="B591" t="inlineStr">
        <is>
          <t>Isosource Energy Fibre 500 ml</t>
        </is>
      </c>
      <c r="C591" t="inlineStr">
        <is>
          <t>energy</t>
        </is>
      </c>
      <c r="D591" s="9" t="inlineStr">
        <is>
          <t>PASS</t>
        </is>
      </c>
      <c r="E591" t="inlineStr">
        <is>
          <t>160.0 kcal/100ml</t>
        </is>
      </c>
      <c r="F591">
        <f> 150.0 kcal/100ml</f>
        <v/>
      </c>
      <c r="G591" t="inlineStr"/>
    </row>
    <row r="592">
      <c r="A592" t="inlineStr">
        <is>
          <t>1.1.21</t>
        </is>
      </c>
      <c r="B592" t="inlineStr">
        <is>
          <t>Isosource Energy Fibre 500 ml</t>
        </is>
      </c>
      <c r="C592" t="inlineStr">
        <is>
          <t>osmolarity</t>
        </is>
      </c>
      <c r="D592" s="9" t="inlineStr">
        <is>
          <t>PASS</t>
        </is>
      </c>
      <c r="E592" t="inlineStr">
        <is>
          <t>315.0 mOsm/l</t>
        </is>
      </c>
      <c r="F592" t="inlineStr">
        <is>
          <t>&lt;= 400.0 mOsm/l</t>
        </is>
      </c>
      <c r="G592" t="inlineStr"/>
    </row>
    <row r="593">
      <c r="A593" t="inlineStr">
        <is>
          <t>1.1.21</t>
        </is>
      </c>
      <c r="B593" t="inlineStr">
        <is>
          <t>Isosource Energy Fibre 500 ml</t>
        </is>
      </c>
      <c r="C593" t="inlineStr">
        <is>
          <t>protein</t>
        </is>
      </c>
      <c r="D593" s="11" t="inlineStr">
        <is>
          <t>FAIL</t>
        </is>
      </c>
      <c r="E593" t="inlineStr">
        <is>
          <t>6.3 g/100ml</t>
        </is>
      </c>
      <c r="F593" t="inlineStr">
        <is>
          <t>&gt;= 7.7 g/100ml</t>
        </is>
      </c>
      <c r="G593" t="inlineStr">
        <is>
          <t>6.3 does not satisfy &gt;= 7.7</t>
        </is>
      </c>
    </row>
    <row r="594">
      <c r="A594" t="inlineStr">
        <is>
          <t>1.1.21</t>
        </is>
      </c>
      <c r="B594" t="inlineStr">
        <is>
          <t>Isosource Energy Fibre 500 ml</t>
        </is>
      </c>
      <c r="C594" t="inlineStr">
        <is>
          <t>fiber</t>
        </is>
      </c>
      <c r="D594" s="9" t="inlineStr">
        <is>
          <t>PASS</t>
        </is>
      </c>
      <c r="E594" t="inlineStr">
        <is>
          <t>1.5 g/100ml</t>
        </is>
      </c>
      <c r="F594" t="inlineStr">
        <is>
          <t>&gt;= 1.5 g/100ml</t>
        </is>
      </c>
      <c r="G594" t="inlineStr"/>
    </row>
    <row r="595">
      <c r="A595" t="inlineStr">
        <is>
          <t>1.1.21</t>
        </is>
      </c>
      <c r="B595" t="inlineStr">
        <is>
          <t>Isosource Energy Fibre 500 ml</t>
        </is>
      </c>
      <c r="C595" t="inlineStr">
        <is>
          <t>volume</t>
        </is>
      </c>
      <c r="D595" s="9" t="inlineStr">
        <is>
          <t>PASS</t>
        </is>
      </c>
      <c r="E595" t="inlineStr">
        <is>
          <t>500.0 ml</t>
        </is>
      </c>
      <c r="F595">
        <f> 500.0 ml</f>
        <v/>
      </c>
      <c r="G595" t="inlineStr"/>
    </row>
    <row r="596">
      <c r="A596" t="inlineStr">
        <is>
          <t>1.1.21</t>
        </is>
      </c>
      <c r="B596" t="inlineStr">
        <is>
          <t>Isosource Energy Fibre 500 ml</t>
        </is>
      </c>
      <c r="C596" t="inlineStr">
        <is>
          <t>contains_fiber</t>
        </is>
      </c>
      <c r="D596" s="9" t="inlineStr">
        <is>
          <t>PASS</t>
        </is>
      </c>
      <c r="E596" t="inlineStr">
        <is>
          <t>fiber=1.5 g/100ml</t>
        </is>
      </c>
      <c r="F596" t="inlineStr">
        <is>
          <t>contains fiber</t>
        </is>
      </c>
      <c r="G596" t="inlineStr"/>
    </row>
    <row r="597">
      <c r="A597" t="inlineStr">
        <is>
          <t>1.1.21</t>
        </is>
      </c>
      <c r="B597" t="inlineStr">
        <is>
          <t>Isosource Energy Fibre 500 ml</t>
        </is>
      </c>
      <c r="C597" t="inlineStr">
        <is>
          <t>gluten_free</t>
        </is>
      </c>
      <c r="D597" s="9" t="inlineStr">
        <is>
          <t>PASS</t>
        </is>
      </c>
      <c r="E597" t="inlineStr">
        <is>
          <t>True</t>
        </is>
      </c>
      <c r="F597" t="inlineStr">
        <is>
          <t>True</t>
        </is>
      </c>
      <c r="G597" t="inlineStr"/>
    </row>
    <row r="598">
      <c r="A598" t="inlineStr">
        <is>
          <t>1.1.21</t>
        </is>
      </c>
      <c r="B598" t="inlineStr">
        <is>
          <t>Isosource Energy Fibre 500 ml</t>
        </is>
      </c>
      <c r="C598" t="inlineStr">
        <is>
          <t>nutritionally_complete</t>
        </is>
      </c>
      <c r="D598" s="10" t="inlineStr">
        <is>
          <t>UNKNOWN</t>
        </is>
      </c>
      <c r="E598" t="inlineStr">
        <is>
          <t>N/A</t>
        </is>
      </c>
      <c r="F598" t="inlineStr">
        <is>
          <t>True</t>
        </is>
      </c>
      <c r="G598" t="inlineStr">
        <is>
          <t>Cannot determine 'nutritionally_complete' for this product</t>
        </is>
      </c>
    </row>
    <row r="599">
      <c r="A599" t="inlineStr">
        <is>
          <t>1.1.21</t>
        </is>
      </c>
      <c r="B599" t="inlineStr">
        <is>
          <t>Isosource Energy Fibre 500 ml</t>
        </is>
      </c>
      <c r="C599" t="inlineStr">
        <is>
          <t>formulation</t>
        </is>
      </c>
      <c r="D599" s="9" t="inlineStr">
        <is>
          <t>PASS</t>
        </is>
      </c>
      <c r="E599" t="inlineStr">
        <is>
          <t>liquid</t>
        </is>
      </c>
      <c r="F599" t="inlineStr">
        <is>
          <t>liquid</t>
        </is>
      </c>
      <c r="G599" t="inlineStr"/>
    </row>
    <row r="600">
      <c r="A600" t="inlineStr">
        <is>
          <t>1.1.21</t>
        </is>
      </c>
      <c r="B600" t="inlineStr">
        <is>
          <t>Isosource Energy Fibre 500 ml</t>
        </is>
      </c>
      <c r="C600" t="inlineStr">
        <is>
          <t>route</t>
        </is>
      </c>
      <c r="D600" s="9" t="inlineStr">
        <is>
          <t>PASS</t>
        </is>
      </c>
      <c r="E600" t="inlineStr">
        <is>
          <t>enteral</t>
        </is>
      </c>
      <c r="F600" t="inlineStr">
        <is>
          <t>enteral</t>
        </is>
      </c>
      <c r="G600" t="inlineStr"/>
    </row>
    <row r="601">
      <c r="A601" t="inlineStr">
        <is>
          <t>1.1.21</t>
        </is>
      </c>
      <c r="B601" t="inlineStr">
        <is>
          <t>Isosource 2.0 Protein Fibre 500 ml</t>
        </is>
      </c>
      <c r="C601" t="inlineStr">
        <is>
          <t>energy</t>
        </is>
      </c>
      <c r="D601" s="11" t="inlineStr">
        <is>
          <t>FAIL</t>
        </is>
      </c>
      <c r="E601" t="inlineStr">
        <is>
          <t>200.0 kcal/100ml</t>
        </is>
      </c>
      <c r="F601">
        <f> 150.0 kcal/100ml</f>
        <v/>
      </c>
      <c r="G601" t="inlineStr">
        <is>
          <t>200.0 does not satisfy = 150.0</t>
        </is>
      </c>
    </row>
    <row r="602">
      <c r="A602" t="inlineStr">
        <is>
          <t>1.1.21</t>
        </is>
      </c>
      <c r="B602" t="inlineStr">
        <is>
          <t>Isosource 2.0 Protein Fibre 500 ml</t>
        </is>
      </c>
      <c r="C602" t="inlineStr">
        <is>
          <t>osmolarity</t>
        </is>
      </c>
      <c r="D602" s="9" t="inlineStr">
        <is>
          <t>PASS</t>
        </is>
      </c>
      <c r="E602" t="inlineStr">
        <is>
          <t>397.0 mOsm/l</t>
        </is>
      </c>
      <c r="F602" t="inlineStr">
        <is>
          <t>&lt;= 400.0 mOsm/l</t>
        </is>
      </c>
      <c r="G602" t="inlineStr"/>
    </row>
    <row r="603">
      <c r="A603" t="inlineStr">
        <is>
          <t>1.1.21</t>
        </is>
      </c>
      <c r="B603" t="inlineStr">
        <is>
          <t>Isosource 2.0 Protein Fibre 500 ml</t>
        </is>
      </c>
      <c r="C603" t="inlineStr">
        <is>
          <t>protein</t>
        </is>
      </c>
      <c r="D603" s="9" t="inlineStr">
        <is>
          <t>PASS</t>
        </is>
      </c>
      <c r="E603" t="inlineStr">
        <is>
          <t>10.0 g/100ml</t>
        </is>
      </c>
      <c r="F603" t="inlineStr">
        <is>
          <t>&gt;= 7.7 g/100ml</t>
        </is>
      </c>
      <c r="G603" t="inlineStr"/>
    </row>
    <row r="604">
      <c r="A604" t="inlineStr">
        <is>
          <t>1.1.21</t>
        </is>
      </c>
      <c r="B604" t="inlineStr">
        <is>
          <t>Isosource 2.0 Protein Fibre 500 ml</t>
        </is>
      </c>
      <c r="C604" t="inlineStr">
        <is>
          <t>fiber</t>
        </is>
      </c>
      <c r="D604" s="9" t="inlineStr">
        <is>
          <t>PASS</t>
        </is>
      </c>
      <c r="E604" t="inlineStr">
        <is>
          <t>2.0 g/100ml</t>
        </is>
      </c>
      <c r="F604" t="inlineStr">
        <is>
          <t>&gt;= 1.5 g/100ml</t>
        </is>
      </c>
      <c r="G604" t="inlineStr"/>
    </row>
    <row r="605">
      <c r="A605" t="inlineStr">
        <is>
          <t>1.1.21</t>
        </is>
      </c>
      <c r="B605" t="inlineStr">
        <is>
          <t>Isosource 2.0 Protein Fibre 500 ml</t>
        </is>
      </c>
      <c r="C605" t="inlineStr">
        <is>
          <t>volume</t>
        </is>
      </c>
      <c r="D605" s="9" t="inlineStr">
        <is>
          <t>PASS</t>
        </is>
      </c>
      <c r="E605" t="inlineStr">
        <is>
          <t>500.0 ml</t>
        </is>
      </c>
      <c r="F605">
        <f> 500.0 ml</f>
        <v/>
      </c>
      <c r="G605" t="inlineStr"/>
    </row>
    <row r="606">
      <c r="A606" t="inlineStr">
        <is>
          <t>1.1.21</t>
        </is>
      </c>
      <c r="B606" t="inlineStr">
        <is>
          <t>Isosource 2.0 Protein Fibre 500 ml</t>
        </is>
      </c>
      <c r="C606" t="inlineStr">
        <is>
          <t>contains_fiber</t>
        </is>
      </c>
      <c r="D606" s="9" t="inlineStr">
        <is>
          <t>PASS</t>
        </is>
      </c>
      <c r="E606" t="inlineStr">
        <is>
          <t>fiber=2.0 g/100ml</t>
        </is>
      </c>
      <c r="F606" t="inlineStr">
        <is>
          <t>contains fiber</t>
        </is>
      </c>
      <c r="G606" t="inlineStr"/>
    </row>
    <row r="607">
      <c r="A607" t="inlineStr">
        <is>
          <t>1.1.21</t>
        </is>
      </c>
      <c r="B607" t="inlineStr">
        <is>
          <t>Isosource 2.0 Protein Fibre 500 ml</t>
        </is>
      </c>
      <c r="C607" t="inlineStr">
        <is>
          <t>gluten_free</t>
        </is>
      </c>
      <c r="D607" s="9" t="inlineStr">
        <is>
          <t>PASS</t>
        </is>
      </c>
      <c r="E607" t="inlineStr">
        <is>
          <t>True</t>
        </is>
      </c>
      <c r="F607" t="inlineStr">
        <is>
          <t>True</t>
        </is>
      </c>
      <c r="G607" t="inlineStr"/>
    </row>
    <row r="608">
      <c r="A608" t="inlineStr">
        <is>
          <t>1.1.21</t>
        </is>
      </c>
      <c r="B608" t="inlineStr">
        <is>
          <t>Isosource 2.0 Protein Fibre 500 ml</t>
        </is>
      </c>
      <c r="C608" t="inlineStr">
        <is>
          <t>nutritionally_complete</t>
        </is>
      </c>
      <c r="D608" s="10" t="inlineStr">
        <is>
          <t>UNKNOWN</t>
        </is>
      </c>
      <c r="E608" t="inlineStr">
        <is>
          <t>N/A</t>
        </is>
      </c>
      <c r="F608" t="inlineStr">
        <is>
          <t>True</t>
        </is>
      </c>
      <c r="G608" t="inlineStr">
        <is>
          <t>Cannot determine 'nutritionally_complete' for this product</t>
        </is>
      </c>
    </row>
    <row r="609">
      <c r="A609" t="inlineStr">
        <is>
          <t>1.1.21</t>
        </is>
      </c>
      <c r="B609" t="inlineStr">
        <is>
          <t>Isosource 2.0 Protein Fibre 500 ml</t>
        </is>
      </c>
      <c r="C609" t="inlineStr">
        <is>
          <t>formulation</t>
        </is>
      </c>
      <c r="D609" s="9" t="inlineStr">
        <is>
          <t>PASS</t>
        </is>
      </c>
      <c r="E609" t="inlineStr">
        <is>
          <t>liquid</t>
        </is>
      </c>
      <c r="F609" t="inlineStr">
        <is>
          <t>liquid</t>
        </is>
      </c>
      <c r="G609" t="inlineStr"/>
    </row>
    <row r="610">
      <c r="A610" t="inlineStr">
        <is>
          <t>1.1.21</t>
        </is>
      </c>
      <c r="B610" t="inlineStr">
        <is>
          <t>Isosource 2.0 Protein Fibre 500 ml</t>
        </is>
      </c>
      <c r="C610" t="inlineStr">
        <is>
          <t>route</t>
        </is>
      </c>
      <c r="D610" s="9" t="inlineStr">
        <is>
          <t>PASS</t>
        </is>
      </c>
      <c r="E610" t="inlineStr">
        <is>
          <t>enteral</t>
        </is>
      </c>
      <c r="F610" t="inlineStr">
        <is>
          <t>enteral</t>
        </is>
      </c>
      <c r="G610" t="inlineStr"/>
    </row>
    <row r="611">
      <c r="A611" t="inlineStr">
        <is>
          <t>1.1.22</t>
        </is>
      </c>
      <c r="B611" t="inlineStr">
        <is>
          <t>Novasource GI Advance 500 ml</t>
        </is>
      </c>
      <c r="C611" t="inlineStr">
        <is>
          <t>energy</t>
        </is>
      </c>
      <c r="D611" s="9" t="inlineStr">
        <is>
          <t>PASS</t>
        </is>
      </c>
      <c r="E611" t="inlineStr">
        <is>
          <t>155.0 kcal/100ml</t>
        </is>
      </c>
      <c r="F611">
        <f> 150.0 kcal/100ml</f>
        <v/>
      </c>
      <c r="G611" t="inlineStr"/>
    </row>
    <row r="612">
      <c r="A612" t="inlineStr">
        <is>
          <t>1.1.22</t>
        </is>
      </c>
      <c r="B612" t="inlineStr">
        <is>
          <t>Novasource GI Advance 500 ml</t>
        </is>
      </c>
      <c r="C612" t="inlineStr">
        <is>
          <t>osmolarity</t>
        </is>
      </c>
      <c r="D612" s="9" t="inlineStr">
        <is>
          <t>PASS</t>
        </is>
      </c>
      <c r="E612" t="inlineStr">
        <is>
          <t>335.0 mOsm/l</t>
        </is>
      </c>
      <c r="F612" t="inlineStr">
        <is>
          <t>&lt;= 400.0 mOsm/l</t>
        </is>
      </c>
      <c r="G612" t="inlineStr"/>
    </row>
    <row r="613">
      <c r="A613" t="inlineStr">
        <is>
          <t>1.1.22</t>
        </is>
      </c>
      <c r="B613" t="inlineStr">
        <is>
          <t>Novasource GI Advance 500 ml</t>
        </is>
      </c>
      <c r="C613" t="inlineStr">
        <is>
          <t>protein</t>
        </is>
      </c>
      <c r="D613" s="9" t="inlineStr">
        <is>
          <t>PASS</t>
        </is>
      </c>
      <c r="E613" t="inlineStr">
        <is>
          <t>9.6 g/100ml</t>
        </is>
      </c>
      <c r="F613" t="inlineStr">
        <is>
          <t>&gt;= 7.7 g/100ml</t>
        </is>
      </c>
      <c r="G613" t="inlineStr"/>
    </row>
    <row r="614">
      <c r="A614" t="inlineStr">
        <is>
          <t>1.1.22</t>
        </is>
      </c>
      <c r="B614" t="inlineStr">
        <is>
          <t>Novasource GI Advance 500 ml</t>
        </is>
      </c>
      <c r="C614" t="inlineStr">
        <is>
          <t>fiber</t>
        </is>
      </c>
      <c r="D614" s="9" t="inlineStr">
        <is>
          <t>PASS</t>
        </is>
      </c>
      <c r="E614" t="inlineStr">
        <is>
          <t>2.2 g/100ml</t>
        </is>
      </c>
      <c r="F614" t="inlineStr">
        <is>
          <t>&gt;= 1.5 g/100ml</t>
        </is>
      </c>
      <c r="G614" t="inlineStr"/>
    </row>
    <row r="615">
      <c r="A615" t="inlineStr">
        <is>
          <t>1.1.22</t>
        </is>
      </c>
      <c r="B615" t="inlineStr">
        <is>
          <t>Novasource GI Advance 500 ml</t>
        </is>
      </c>
      <c r="C615" t="inlineStr">
        <is>
          <t>volume</t>
        </is>
      </c>
      <c r="D615" s="11" t="inlineStr">
        <is>
          <t>FAIL</t>
        </is>
      </c>
      <c r="E615" t="inlineStr">
        <is>
          <t>500.0 ml</t>
        </is>
      </c>
      <c r="F615">
        <f> 1000.0 ml</f>
        <v/>
      </c>
      <c r="G615" t="inlineStr">
        <is>
          <t>500.0 ml != 1000.0 ml</t>
        </is>
      </c>
    </row>
    <row r="616">
      <c r="A616" t="inlineStr">
        <is>
          <t>1.1.22</t>
        </is>
      </c>
      <c r="B616" t="inlineStr">
        <is>
          <t>Novasource GI Advance 500 ml</t>
        </is>
      </c>
      <c r="C616" t="inlineStr">
        <is>
          <t>contains_fiber</t>
        </is>
      </c>
      <c r="D616" s="9" t="inlineStr">
        <is>
          <t>PASS</t>
        </is>
      </c>
      <c r="E616" t="inlineStr">
        <is>
          <t>fiber=2.2 g/100ml</t>
        </is>
      </c>
      <c r="F616" t="inlineStr">
        <is>
          <t>contains fiber</t>
        </is>
      </c>
      <c r="G616" t="inlineStr"/>
    </row>
    <row r="617">
      <c r="A617" t="inlineStr">
        <is>
          <t>1.1.22</t>
        </is>
      </c>
      <c r="B617" t="inlineStr">
        <is>
          <t>Novasource GI Advance 500 ml</t>
        </is>
      </c>
      <c r="C617" t="inlineStr">
        <is>
          <t>gluten_free</t>
        </is>
      </c>
      <c r="D617" s="9" t="inlineStr">
        <is>
          <t>PASS</t>
        </is>
      </c>
      <c r="E617" t="inlineStr">
        <is>
          <t>True</t>
        </is>
      </c>
      <c r="F617" t="inlineStr">
        <is>
          <t>True</t>
        </is>
      </c>
      <c r="G617" t="inlineStr"/>
    </row>
    <row r="618">
      <c r="A618" t="inlineStr">
        <is>
          <t>1.1.22</t>
        </is>
      </c>
      <c r="B618" t="inlineStr">
        <is>
          <t>Novasource GI Advance 500 ml</t>
        </is>
      </c>
      <c r="C618" t="inlineStr">
        <is>
          <t>nutritionally_complete</t>
        </is>
      </c>
      <c r="D618" s="10" t="inlineStr">
        <is>
          <t>UNKNOWN</t>
        </is>
      </c>
      <c r="E618" t="inlineStr">
        <is>
          <t>N/A</t>
        </is>
      </c>
      <c r="F618" t="inlineStr">
        <is>
          <t>True</t>
        </is>
      </c>
      <c r="G618" t="inlineStr">
        <is>
          <t>Cannot determine 'nutritionally_complete' for this product</t>
        </is>
      </c>
    </row>
    <row r="619">
      <c r="A619" t="inlineStr">
        <is>
          <t>1.1.22</t>
        </is>
      </c>
      <c r="B619" t="inlineStr">
        <is>
          <t>Novasource GI Advance 500 ml</t>
        </is>
      </c>
      <c r="C619" t="inlineStr">
        <is>
          <t>formulation</t>
        </is>
      </c>
      <c r="D619" s="9" t="inlineStr">
        <is>
          <t>PASS</t>
        </is>
      </c>
      <c r="E619" t="inlineStr">
        <is>
          <t>liquid</t>
        </is>
      </c>
      <c r="F619" t="inlineStr">
        <is>
          <t>liquid</t>
        </is>
      </c>
      <c r="G619" t="inlineStr"/>
    </row>
    <row r="620">
      <c r="A620" t="inlineStr">
        <is>
          <t>1.1.22</t>
        </is>
      </c>
      <c r="B620" t="inlineStr">
        <is>
          <t>Novasource GI Advance 500 ml</t>
        </is>
      </c>
      <c r="C620" t="inlineStr">
        <is>
          <t>route</t>
        </is>
      </c>
      <c r="D620" s="9" t="inlineStr">
        <is>
          <t>PASS</t>
        </is>
      </c>
      <c r="E620" t="inlineStr">
        <is>
          <t>enteral</t>
        </is>
      </c>
      <c r="F620" t="inlineStr">
        <is>
          <t>enteral</t>
        </is>
      </c>
      <c r="G620" t="inlineStr"/>
    </row>
    <row r="621">
      <c r="A621" t="inlineStr">
        <is>
          <t>1.1.22</t>
        </is>
      </c>
      <c r="B621" t="inlineStr">
        <is>
          <t>Isosource Standard Fibre 1000 ml</t>
        </is>
      </c>
      <c r="C621" t="inlineStr">
        <is>
          <t>energy</t>
        </is>
      </c>
      <c r="D621" s="11" t="inlineStr">
        <is>
          <t>FAIL</t>
        </is>
      </c>
      <c r="E621" t="inlineStr">
        <is>
          <t>103.0 kcal/100ml</t>
        </is>
      </c>
      <c r="F621">
        <f> 150.0 kcal/100ml</f>
        <v/>
      </c>
      <c r="G621" t="inlineStr">
        <is>
          <t>103.0 does not satisfy = 150.0</t>
        </is>
      </c>
    </row>
    <row r="622">
      <c r="A622" t="inlineStr">
        <is>
          <t>1.1.22</t>
        </is>
      </c>
      <c r="B622" t="inlineStr">
        <is>
          <t>Isosource Standard Fibre 1000 ml</t>
        </is>
      </c>
      <c r="C622" t="inlineStr">
        <is>
          <t>osmolarity</t>
        </is>
      </c>
      <c r="D622" s="9" t="inlineStr">
        <is>
          <t>PASS</t>
        </is>
      </c>
      <c r="E622" t="inlineStr">
        <is>
          <t>249.0 mOsm/l</t>
        </is>
      </c>
      <c r="F622" t="inlineStr">
        <is>
          <t>&lt;= 400.0 mOsm/l</t>
        </is>
      </c>
      <c r="G622" t="inlineStr"/>
    </row>
    <row r="623">
      <c r="A623" t="inlineStr">
        <is>
          <t>1.1.22</t>
        </is>
      </c>
      <c r="B623" t="inlineStr">
        <is>
          <t>Isosource Standard Fibre 1000 ml</t>
        </is>
      </c>
      <c r="C623" t="inlineStr">
        <is>
          <t>protein</t>
        </is>
      </c>
      <c r="D623" s="11" t="inlineStr">
        <is>
          <t>FAIL</t>
        </is>
      </c>
      <c r="E623" t="inlineStr">
        <is>
          <t>4.0 g/100ml</t>
        </is>
      </c>
      <c r="F623" t="inlineStr">
        <is>
          <t>&gt;= 7.7 g/100ml</t>
        </is>
      </c>
      <c r="G623" t="inlineStr">
        <is>
          <t>4.0 does not satisfy &gt;= 7.7</t>
        </is>
      </c>
    </row>
    <row r="624">
      <c r="A624" t="inlineStr">
        <is>
          <t>1.1.22</t>
        </is>
      </c>
      <c r="B624" t="inlineStr">
        <is>
          <t>Isosource Standard Fibre 1000 ml</t>
        </is>
      </c>
      <c r="C624" t="inlineStr">
        <is>
          <t>fiber</t>
        </is>
      </c>
      <c r="D624" s="9" t="inlineStr">
        <is>
          <t>PASS</t>
        </is>
      </c>
      <c r="E624" t="inlineStr">
        <is>
          <t>1.5 g/100ml</t>
        </is>
      </c>
      <c r="F624" t="inlineStr">
        <is>
          <t>&gt;= 1.5 g/100ml</t>
        </is>
      </c>
      <c r="G624" t="inlineStr"/>
    </row>
    <row r="625">
      <c r="A625" t="inlineStr">
        <is>
          <t>1.1.22</t>
        </is>
      </c>
      <c r="B625" t="inlineStr">
        <is>
          <t>Isosource Standard Fibre 1000 ml</t>
        </is>
      </c>
      <c r="C625" t="inlineStr">
        <is>
          <t>volume</t>
        </is>
      </c>
      <c r="D625" s="9" t="inlineStr">
        <is>
          <t>PASS</t>
        </is>
      </c>
      <c r="E625" t="inlineStr">
        <is>
          <t>1000.0 ml</t>
        </is>
      </c>
      <c r="F625">
        <f> 1000.0 ml</f>
        <v/>
      </c>
      <c r="G625" t="inlineStr"/>
    </row>
    <row r="626">
      <c r="A626" t="inlineStr">
        <is>
          <t>1.1.22</t>
        </is>
      </c>
      <c r="B626" t="inlineStr">
        <is>
          <t>Isosource Standard Fibre 1000 ml</t>
        </is>
      </c>
      <c r="C626" t="inlineStr">
        <is>
          <t>contains_fiber</t>
        </is>
      </c>
      <c r="D626" s="9" t="inlineStr">
        <is>
          <t>PASS</t>
        </is>
      </c>
      <c r="E626" t="inlineStr">
        <is>
          <t>fiber=1.5 g/100ml</t>
        </is>
      </c>
      <c r="F626" t="inlineStr">
        <is>
          <t>contains fiber</t>
        </is>
      </c>
      <c r="G626" t="inlineStr"/>
    </row>
    <row r="627">
      <c r="A627" t="inlineStr">
        <is>
          <t>1.1.22</t>
        </is>
      </c>
      <c r="B627" t="inlineStr">
        <is>
          <t>Isosource Standard Fibre 1000 ml</t>
        </is>
      </c>
      <c r="C627" t="inlineStr">
        <is>
          <t>gluten_free</t>
        </is>
      </c>
      <c r="D627" s="9" t="inlineStr">
        <is>
          <t>PASS</t>
        </is>
      </c>
      <c r="E627" t="inlineStr">
        <is>
          <t>True</t>
        </is>
      </c>
      <c r="F627" t="inlineStr">
        <is>
          <t>True</t>
        </is>
      </c>
      <c r="G627" t="inlineStr"/>
    </row>
    <row r="628">
      <c r="A628" t="inlineStr">
        <is>
          <t>1.1.22</t>
        </is>
      </c>
      <c r="B628" t="inlineStr">
        <is>
          <t>Isosource Standard Fibre 1000 ml</t>
        </is>
      </c>
      <c r="C628" t="inlineStr">
        <is>
          <t>nutritionally_complete</t>
        </is>
      </c>
      <c r="D628" s="10" t="inlineStr">
        <is>
          <t>UNKNOWN</t>
        </is>
      </c>
      <c r="E628" t="inlineStr">
        <is>
          <t>N/A</t>
        </is>
      </c>
      <c r="F628" t="inlineStr">
        <is>
          <t>True</t>
        </is>
      </c>
      <c r="G628" t="inlineStr">
        <is>
          <t>Cannot determine 'nutritionally_complete' for this product</t>
        </is>
      </c>
    </row>
    <row r="629">
      <c r="A629" t="inlineStr">
        <is>
          <t>1.1.22</t>
        </is>
      </c>
      <c r="B629" t="inlineStr">
        <is>
          <t>Isosource Standard Fibre 1000 ml</t>
        </is>
      </c>
      <c r="C629" t="inlineStr">
        <is>
          <t>formulation</t>
        </is>
      </c>
      <c r="D629" s="9" t="inlineStr">
        <is>
          <t>PASS</t>
        </is>
      </c>
      <c r="E629" t="inlineStr">
        <is>
          <t>liquid</t>
        </is>
      </c>
      <c r="F629" t="inlineStr">
        <is>
          <t>liquid</t>
        </is>
      </c>
      <c r="G629" t="inlineStr"/>
    </row>
    <row r="630">
      <c r="A630" t="inlineStr">
        <is>
          <t>1.1.22</t>
        </is>
      </c>
      <c r="B630" t="inlineStr">
        <is>
          <t>Isosource Standard Fibre 1000 ml</t>
        </is>
      </c>
      <c r="C630" t="inlineStr">
        <is>
          <t>route</t>
        </is>
      </c>
      <c r="D630" s="9" t="inlineStr">
        <is>
          <t>PASS</t>
        </is>
      </c>
      <c r="E630" t="inlineStr">
        <is>
          <t>enteral</t>
        </is>
      </c>
      <c r="F630" t="inlineStr">
        <is>
          <t>enteral</t>
        </is>
      </c>
      <c r="G630" t="inlineStr"/>
    </row>
    <row r="631">
      <c r="A631" t="inlineStr">
        <is>
          <t>1.1.22</t>
        </is>
      </c>
      <c r="B631" t="inlineStr">
        <is>
          <t>Isosource Energy Fibre 500 ml</t>
        </is>
      </c>
      <c r="C631" t="inlineStr">
        <is>
          <t>energy</t>
        </is>
      </c>
      <c r="D631" s="9" t="inlineStr">
        <is>
          <t>PASS</t>
        </is>
      </c>
      <c r="E631" t="inlineStr">
        <is>
          <t>160.0 kcal/100ml</t>
        </is>
      </c>
      <c r="F631">
        <f> 150.0 kcal/100ml</f>
        <v/>
      </c>
      <c r="G631" t="inlineStr"/>
    </row>
    <row r="632">
      <c r="A632" t="inlineStr">
        <is>
          <t>1.1.22</t>
        </is>
      </c>
      <c r="B632" t="inlineStr">
        <is>
          <t>Isosource Energy Fibre 500 ml</t>
        </is>
      </c>
      <c r="C632" t="inlineStr">
        <is>
          <t>osmolarity</t>
        </is>
      </c>
      <c r="D632" s="9" t="inlineStr">
        <is>
          <t>PASS</t>
        </is>
      </c>
      <c r="E632" t="inlineStr">
        <is>
          <t>315.0 mOsm/l</t>
        </is>
      </c>
      <c r="F632" t="inlineStr">
        <is>
          <t>&lt;= 400.0 mOsm/l</t>
        </is>
      </c>
      <c r="G632" t="inlineStr"/>
    </row>
    <row r="633">
      <c r="A633" t="inlineStr">
        <is>
          <t>1.1.22</t>
        </is>
      </c>
      <c r="B633" t="inlineStr">
        <is>
          <t>Isosource Energy Fibre 500 ml</t>
        </is>
      </c>
      <c r="C633" t="inlineStr">
        <is>
          <t>protein</t>
        </is>
      </c>
      <c r="D633" s="11" t="inlineStr">
        <is>
          <t>FAIL</t>
        </is>
      </c>
      <c r="E633" t="inlineStr">
        <is>
          <t>6.3 g/100ml</t>
        </is>
      </c>
      <c r="F633" t="inlineStr">
        <is>
          <t>&gt;= 7.7 g/100ml</t>
        </is>
      </c>
      <c r="G633" t="inlineStr">
        <is>
          <t>6.3 does not satisfy &gt;= 7.7</t>
        </is>
      </c>
    </row>
    <row r="634">
      <c r="A634" t="inlineStr">
        <is>
          <t>1.1.22</t>
        </is>
      </c>
      <c r="B634" t="inlineStr">
        <is>
          <t>Isosource Energy Fibre 500 ml</t>
        </is>
      </c>
      <c r="C634" t="inlineStr">
        <is>
          <t>fiber</t>
        </is>
      </c>
      <c r="D634" s="9" t="inlineStr">
        <is>
          <t>PASS</t>
        </is>
      </c>
      <c r="E634" t="inlineStr">
        <is>
          <t>1.5 g/100ml</t>
        </is>
      </c>
      <c r="F634" t="inlineStr">
        <is>
          <t>&gt;= 1.5 g/100ml</t>
        </is>
      </c>
      <c r="G634" t="inlineStr"/>
    </row>
    <row r="635">
      <c r="A635" t="inlineStr">
        <is>
          <t>1.1.22</t>
        </is>
      </c>
      <c r="B635" t="inlineStr">
        <is>
          <t>Isosource Energy Fibre 500 ml</t>
        </is>
      </c>
      <c r="C635" t="inlineStr">
        <is>
          <t>volume</t>
        </is>
      </c>
      <c r="D635" s="11" t="inlineStr">
        <is>
          <t>FAIL</t>
        </is>
      </c>
      <c r="E635" t="inlineStr">
        <is>
          <t>500.0 ml</t>
        </is>
      </c>
      <c r="F635">
        <f> 1000.0 ml</f>
        <v/>
      </c>
      <c r="G635" t="inlineStr">
        <is>
          <t>500.0 ml != 1000.0 ml</t>
        </is>
      </c>
    </row>
    <row r="636">
      <c r="A636" t="inlineStr">
        <is>
          <t>1.1.22</t>
        </is>
      </c>
      <c r="B636" t="inlineStr">
        <is>
          <t>Isosource Energy Fibre 500 ml</t>
        </is>
      </c>
      <c r="C636" t="inlineStr">
        <is>
          <t>contains_fiber</t>
        </is>
      </c>
      <c r="D636" s="9" t="inlineStr">
        <is>
          <t>PASS</t>
        </is>
      </c>
      <c r="E636" t="inlineStr">
        <is>
          <t>fiber=1.5 g/100ml</t>
        </is>
      </c>
      <c r="F636" t="inlineStr">
        <is>
          <t>contains fiber</t>
        </is>
      </c>
      <c r="G636" t="inlineStr"/>
    </row>
    <row r="637">
      <c r="A637" t="inlineStr">
        <is>
          <t>1.1.22</t>
        </is>
      </c>
      <c r="B637" t="inlineStr">
        <is>
          <t>Isosource Energy Fibre 500 ml</t>
        </is>
      </c>
      <c r="C637" t="inlineStr">
        <is>
          <t>gluten_free</t>
        </is>
      </c>
      <c r="D637" s="9" t="inlineStr">
        <is>
          <t>PASS</t>
        </is>
      </c>
      <c r="E637" t="inlineStr">
        <is>
          <t>True</t>
        </is>
      </c>
      <c r="F637" t="inlineStr">
        <is>
          <t>True</t>
        </is>
      </c>
      <c r="G637" t="inlineStr"/>
    </row>
    <row r="638">
      <c r="A638" t="inlineStr">
        <is>
          <t>1.1.22</t>
        </is>
      </c>
      <c r="B638" t="inlineStr">
        <is>
          <t>Isosource Energy Fibre 500 ml</t>
        </is>
      </c>
      <c r="C638" t="inlineStr">
        <is>
          <t>nutritionally_complete</t>
        </is>
      </c>
      <c r="D638" s="10" t="inlineStr">
        <is>
          <t>UNKNOWN</t>
        </is>
      </c>
      <c r="E638" t="inlineStr">
        <is>
          <t>N/A</t>
        </is>
      </c>
      <c r="F638" t="inlineStr">
        <is>
          <t>True</t>
        </is>
      </c>
      <c r="G638" t="inlineStr">
        <is>
          <t>Cannot determine 'nutritionally_complete' for this product</t>
        </is>
      </c>
    </row>
    <row r="639">
      <c r="A639" t="inlineStr">
        <is>
          <t>1.1.22</t>
        </is>
      </c>
      <c r="B639" t="inlineStr">
        <is>
          <t>Isosource Energy Fibre 500 ml</t>
        </is>
      </c>
      <c r="C639" t="inlineStr">
        <is>
          <t>formulation</t>
        </is>
      </c>
      <c r="D639" s="9" t="inlineStr">
        <is>
          <t>PASS</t>
        </is>
      </c>
      <c r="E639" t="inlineStr">
        <is>
          <t>liquid</t>
        </is>
      </c>
      <c r="F639" t="inlineStr">
        <is>
          <t>liquid</t>
        </is>
      </c>
      <c r="G639" t="inlineStr"/>
    </row>
    <row r="640">
      <c r="A640" t="inlineStr">
        <is>
          <t>1.1.22</t>
        </is>
      </c>
      <c r="B640" t="inlineStr">
        <is>
          <t>Isosource Energy Fibre 500 ml</t>
        </is>
      </c>
      <c r="C640" t="inlineStr">
        <is>
          <t>route</t>
        </is>
      </c>
      <c r="D640" s="9" t="inlineStr">
        <is>
          <t>PASS</t>
        </is>
      </c>
      <c r="E640" t="inlineStr">
        <is>
          <t>enteral</t>
        </is>
      </c>
      <c r="F640" t="inlineStr">
        <is>
          <t>enteral</t>
        </is>
      </c>
      <c r="G640" t="inlineStr"/>
    </row>
    <row r="641">
      <c r="A641" t="inlineStr">
        <is>
          <t>1.1.23</t>
        </is>
      </c>
      <c r="B641" t="inlineStr">
        <is>
          <t>Isosource Standard Fibre 500 ml</t>
        </is>
      </c>
      <c r="C641" t="inlineStr">
        <is>
          <t>energy</t>
        </is>
      </c>
      <c r="D641" s="9" t="inlineStr">
        <is>
          <t>PASS</t>
        </is>
      </c>
      <c r="E641" t="inlineStr">
        <is>
          <t>103.0 kcal/100ml</t>
        </is>
      </c>
      <c r="F641" t="inlineStr">
        <is>
          <t>&lt;= 128.0 kcal/100ml</t>
        </is>
      </c>
      <c r="G641" t="inlineStr"/>
    </row>
    <row r="642">
      <c r="A642" t="inlineStr">
        <is>
          <t>1.1.23</t>
        </is>
      </c>
      <c r="B642" t="inlineStr">
        <is>
          <t>Isosource Standard Fibre 500 ml</t>
        </is>
      </c>
      <c r="C642" t="inlineStr">
        <is>
          <t>osmolarity</t>
        </is>
      </c>
      <c r="D642" s="9" t="inlineStr">
        <is>
          <t>PASS</t>
        </is>
      </c>
      <c r="E642" t="inlineStr">
        <is>
          <t>249.0 mOsm/l</t>
        </is>
      </c>
      <c r="F642" t="inlineStr">
        <is>
          <t>&lt;= 300.0 mOsm/l</t>
        </is>
      </c>
      <c r="G642" t="inlineStr"/>
    </row>
    <row r="643">
      <c r="A643" t="inlineStr">
        <is>
          <t>1.1.23</t>
        </is>
      </c>
      <c r="B643" t="inlineStr">
        <is>
          <t>Isosource Standard Fibre 500 ml</t>
        </is>
      </c>
      <c r="C643" t="inlineStr">
        <is>
          <t>protein</t>
        </is>
      </c>
      <c r="D643" s="11" t="inlineStr">
        <is>
          <t>FAIL</t>
        </is>
      </c>
      <c r="E643" t="inlineStr">
        <is>
          <t>4.0 g/100ml</t>
        </is>
      </c>
      <c r="F643" t="inlineStr">
        <is>
          <t>&gt;= 7.5 g/100ml</t>
        </is>
      </c>
      <c r="G643" t="inlineStr">
        <is>
          <t>4.0 does not satisfy &gt;= 7.5</t>
        </is>
      </c>
    </row>
    <row r="644">
      <c r="A644" t="inlineStr">
        <is>
          <t>1.1.23</t>
        </is>
      </c>
      <c r="B644" t="inlineStr">
        <is>
          <t>Isosource Standard Fibre 500 ml</t>
        </is>
      </c>
      <c r="C644" t="inlineStr">
        <is>
          <t>fiber</t>
        </is>
      </c>
      <c r="D644" s="9" t="inlineStr">
        <is>
          <t>PASS</t>
        </is>
      </c>
      <c r="E644" t="inlineStr">
        <is>
          <t>1.5 g/100ml</t>
        </is>
      </c>
      <c r="F644" t="inlineStr">
        <is>
          <t>&gt;= 1.5 g/100ml</t>
        </is>
      </c>
      <c r="G644" t="inlineStr"/>
    </row>
    <row r="645">
      <c r="A645" t="inlineStr">
        <is>
          <t>1.1.23</t>
        </is>
      </c>
      <c r="B645" t="inlineStr">
        <is>
          <t>Isosource Standard Fibre 500 ml</t>
        </is>
      </c>
      <c r="C645" t="inlineStr">
        <is>
          <t>volume</t>
        </is>
      </c>
      <c r="D645" s="9" t="inlineStr">
        <is>
          <t>PASS</t>
        </is>
      </c>
      <c r="E645" t="inlineStr">
        <is>
          <t>500.0 ml</t>
        </is>
      </c>
      <c r="F645">
        <f> 500.0 ml</f>
        <v/>
      </c>
      <c r="G645" t="inlineStr"/>
    </row>
    <row r="646">
      <c r="A646" t="inlineStr">
        <is>
          <t>1.1.23</t>
        </is>
      </c>
      <c r="B646" t="inlineStr">
        <is>
          <t>Isosource Standard Fibre 500 ml</t>
        </is>
      </c>
      <c r="C646" t="inlineStr">
        <is>
          <t>contains_fiber</t>
        </is>
      </c>
      <c r="D646" s="9" t="inlineStr">
        <is>
          <t>PASS</t>
        </is>
      </c>
      <c r="E646" t="inlineStr">
        <is>
          <t>fiber=1.5 g/100ml</t>
        </is>
      </c>
      <c r="F646" t="inlineStr">
        <is>
          <t>contains fiber</t>
        </is>
      </c>
      <c r="G646" t="inlineStr"/>
    </row>
    <row r="647">
      <c r="A647" t="inlineStr">
        <is>
          <t>1.1.23</t>
        </is>
      </c>
      <c r="B647" t="inlineStr">
        <is>
          <t>Isosource Standard Fibre 500 ml</t>
        </is>
      </c>
      <c r="C647" t="inlineStr">
        <is>
          <t>gluten_free</t>
        </is>
      </c>
      <c r="D647" s="9" t="inlineStr">
        <is>
          <t>PASS</t>
        </is>
      </c>
      <c r="E647" t="inlineStr">
        <is>
          <t>True</t>
        </is>
      </c>
      <c r="F647" t="inlineStr">
        <is>
          <t>True</t>
        </is>
      </c>
      <c r="G647" t="inlineStr"/>
    </row>
    <row r="648">
      <c r="A648" t="inlineStr">
        <is>
          <t>1.1.23</t>
        </is>
      </c>
      <c r="B648" t="inlineStr">
        <is>
          <t>Isosource Standard Fibre 500 ml</t>
        </is>
      </c>
      <c r="C648" t="inlineStr">
        <is>
          <t>contains_omega3</t>
        </is>
      </c>
      <c r="D648" s="9" t="inlineStr">
        <is>
          <t>PASS</t>
        </is>
      </c>
      <c r="E648" t="inlineStr">
        <is>
          <t>True</t>
        </is>
      </c>
      <c r="F648" t="inlineStr">
        <is>
          <t>True</t>
        </is>
      </c>
      <c r="G648" t="inlineStr"/>
    </row>
    <row r="649">
      <c r="A649" t="inlineStr">
        <is>
          <t>1.1.23</t>
        </is>
      </c>
      <c r="B649" t="inlineStr">
        <is>
          <t>Isosource Standard Fibre 500 ml</t>
        </is>
      </c>
      <c r="C649" t="inlineStr">
        <is>
          <t>nutritionally_complete</t>
        </is>
      </c>
      <c r="D649" s="10" t="inlineStr">
        <is>
          <t>UNKNOWN</t>
        </is>
      </c>
      <c r="E649" t="inlineStr">
        <is>
          <t>N/A</t>
        </is>
      </c>
      <c r="F649" t="inlineStr">
        <is>
          <t>True</t>
        </is>
      </c>
      <c r="G649" t="inlineStr">
        <is>
          <t>Cannot determine 'nutritionally_complete' for this product</t>
        </is>
      </c>
    </row>
    <row r="650">
      <c r="A650" t="inlineStr">
        <is>
          <t>1.1.23</t>
        </is>
      </c>
      <c r="B650" t="inlineStr">
        <is>
          <t>Isosource Standard Fibre 500 ml</t>
        </is>
      </c>
      <c r="C650" t="inlineStr">
        <is>
          <t>formulation</t>
        </is>
      </c>
      <c r="D650" s="9" t="inlineStr">
        <is>
          <t>PASS</t>
        </is>
      </c>
      <c r="E650" t="inlineStr">
        <is>
          <t>liquid</t>
        </is>
      </c>
      <c r="F650" t="inlineStr">
        <is>
          <t>liquid</t>
        </is>
      </c>
      <c r="G650" t="inlineStr"/>
    </row>
    <row r="651">
      <c r="A651" t="inlineStr">
        <is>
          <t>1.1.23</t>
        </is>
      </c>
      <c r="B651" t="inlineStr">
        <is>
          <t>Isosource Standard Fibre 500 ml</t>
        </is>
      </c>
      <c r="C651" t="inlineStr">
        <is>
          <t>route</t>
        </is>
      </c>
      <c r="D651" s="9" t="inlineStr">
        <is>
          <t>PASS</t>
        </is>
      </c>
      <c r="E651" t="inlineStr">
        <is>
          <t>enteral</t>
        </is>
      </c>
      <c r="F651" t="inlineStr">
        <is>
          <t>enteral</t>
        </is>
      </c>
      <c r="G651" t="inlineStr"/>
    </row>
    <row r="652">
      <c r="A652" t="inlineStr">
        <is>
          <t>1.1.23</t>
        </is>
      </c>
      <c r="B652" t="inlineStr">
        <is>
          <t>Isosource Standard Fibre 1000 ml</t>
        </is>
      </c>
      <c r="C652" t="inlineStr">
        <is>
          <t>energy</t>
        </is>
      </c>
      <c r="D652" s="9" t="inlineStr">
        <is>
          <t>PASS</t>
        </is>
      </c>
      <c r="E652" t="inlineStr">
        <is>
          <t>103.0 kcal/100ml</t>
        </is>
      </c>
      <c r="F652" t="inlineStr">
        <is>
          <t>&lt;= 128.0 kcal/100ml</t>
        </is>
      </c>
      <c r="G652" t="inlineStr"/>
    </row>
    <row r="653">
      <c r="A653" t="inlineStr">
        <is>
          <t>1.1.23</t>
        </is>
      </c>
      <c r="B653" t="inlineStr">
        <is>
          <t>Isosource Standard Fibre 1000 ml</t>
        </is>
      </c>
      <c r="C653" t="inlineStr">
        <is>
          <t>osmolarity</t>
        </is>
      </c>
      <c r="D653" s="9" t="inlineStr">
        <is>
          <t>PASS</t>
        </is>
      </c>
      <c r="E653" t="inlineStr">
        <is>
          <t>249.0 mOsm/l</t>
        </is>
      </c>
      <c r="F653" t="inlineStr">
        <is>
          <t>&lt;= 300.0 mOsm/l</t>
        </is>
      </c>
      <c r="G653" t="inlineStr"/>
    </row>
    <row r="654">
      <c r="A654" t="inlineStr">
        <is>
          <t>1.1.23</t>
        </is>
      </c>
      <c r="B654" t="inlineStr">
        <is>
          <t>Isosource Standard Fibre 1000 ml</t>
        </is>
      </c>
      <c r="C654" t="inlineStr">
        <is>
          <t>protein</t>
        </is>
      </c>
      <c r="D654" s="11" t="inlineStr">
        <is>
          <t>FAIL</t>
        </is>
      </c>
      <c r="E654" t="inlineStr">
        <is>
          <t>4.0 g/100ml</t>
        </is>
      </c>
      <c r="F654" t="inlineStr">
        <is>
          <t>&gt;= 7.5 g/100ml</t>
        </is>
      </c>
      <c r="G654" t="inlineStr">
        <is>
          <t>4.0 does not satisfy &gt;= 7.5</t>
        </is>
      </c>
    </row>
    <row r="655">
      <c r="A655" t="inlineStr">
        <is>
          <t>1.1.23</t>
        </is>
      </c>
      <c r="B655" t="inlineStr">
        <is>
          <t>Isosource Standard Fibre 1000 ml</t>
        </is>
      </c>
      <c r="C655" t="inlineStr">
        <is>
          <t>fiber</t>
        </is>
      </c>
      <c r="D655" s="9" t="inlineStr">
        <is>
          <t>PASS</t>
        </is>
      </c>
      <c r="E655" t="inlineStr">
        <is>
          <t>1.5 g/100ml</t>
        </is>
      </c>
      <c r="F655" t="inlineStr">
        <is>
          <t>&gt;= 1.5 g/100ml</t>
        </is>
      </c>
      <c r="G655" t="inlineStr"/>
    </row>
    <row r="656">
      <c r="A656" t="inlineStr">
        <is>
          <t>1.1.23</t>
        </is>
      </c>
      <c r="B656" t="inlineStr">
        <is>
          <t>Isosource Standard Fibre 1000 ml</t>
        </is>
      </c>
      <c r="C656" t="inlineStr">
        <is>
          <t>volume</t>
        </is>
      </c>
      <c r="D656" s="11" t="inlineStr">
        <is>
          <t>FAIL</t>
        </is>
      </c>
      <c r="E656" t="inlineStr">
        <is>
          <t>1000.0 ml</t>
        </is>
      </c>
      <c r="F656">
        <f> 500.0 ml</f>
        <v/>
      </c>
      <c r="G656" t="inlineStr">
        <is>
          <t>1000.0 ml != 500.0 ml</t>
        </is>
      </c>
    </row>
    <row r="657">
      <c r="A657" t="inlineStr">
        <is>
          <t>1.1.23</t>
        </is>
      </c>
      <c r="B657" t="inlineStr">
        <is>
          <t>Isosource Standard Fibre 1000 ml</t>
        </is>
      </c>
      <c r="C657" t="inlineStr">
        <is>
          <t>contains_fiber</t>
        </is>
      </c>
      <c r="D657" s="9" t="inlineStr">
        <is>
          <t>PASS</t>
        </is>
      </c>
      <c r="E657" t="inlineStr">
        <is>
          <t>fiber=1.5 g/100ml</t>
        </is>
      </c>
      <c r="F657" t="inlineStr">
        <is>
          <t>contains fiber</t>
        </is>
      </c>
      <c r="G657" t="inlineStr"/>
    </row>
    <row r="658">
      <c r="A658" t="inlineStr">
        <is>
          <t>1.1.23</t>
        </is>
      </c>
      <c r="B658" t="inlineStr">
        <is>
          <t>Isosource Standard Fibre 1000 ml</t>
        </is>
      </c>
      <c r="C658" t="inlineStr">
        <is>
          <t>gluten_free</t>
        </is>
      </c>
      <c r="D658" s="9" t="inlineStr">
        <is>
          <t>PASS</t>
        </is>
      </c>
      <c r="E658" t="inlineStr">
        <is>
          <t>True</t>
        </is>
      </c>
      <c r="F658" t="inlineStr">
        <is>
          <t>True</t>
        </is>
      </c>
      <c r="G658" t="inlineStr"/>
    </row>
    <row r="659">
      <c r="A659" t="inlineStr">
        <is>
          <t>1.1.23</t>
        </is>
      </c>
      <c r="B659" t="inlineStr">
        <is>
          <t>Isosource Standard Fibre 1000 ml</t>
        </is>
      </c>
      <c r="C659" t="inlineStr">
        <is>
          <t>contains_omega3</t>
        </is>
      </c>
      <c r="D659" s="9" t="inlineStr">
        <is>
          <t>PASS</t>
        </is>
      </c>
      <c r="E659" t="inlineStr">
        <is>
          <t>True</t>
        </is>
      </c>
      <c r="F659" t="inlineStr">
        <is>
          <t>True</t>
        </is>
      </c>
      <c r="G659" t="inlineStr"/>
    </row>
    <row r="660">
      <c r="A660" t="inlineStr">
        <is>
          <t>1.1.23</t>
        </is>
      </c>
      <c r="B660" t="inlineStr">
        <is>
          <t>Isosource Standard Fibre 1000 ml</t>
        </is>
      </c>
      <c r="C660" t="inlineStr">
        <is>
          <t>nutritionally_complete</t>
        </is>
      </c>
      <c r="D660" s="10" t="inlineStr">
        <is>
          <t>UNKNOWN</t>
        </is>
      </c>
      <c r="E660" t="inlineStr">
        <is>
          <t>N/A</t>
        </is>
      </c>
      <c r="F660" t="inlineStr">
        <is>
          <t>True</t>
        </is>
      </c>
      <c r="G660" t="inlineStr">
        <is>
          <t>Cannot determine 'nutritionally_complete' for this product</t>
        </is>
      </c>
    </row>
    <row r="661">
      <c r="A661" t="inlineStr">
        <is>
          <t>1.1.23</t>
        </is>
      </c>
      <c r="B661" t="inlineStr">
        <is>
          <t>Isosource Standard Fibre 1000 ml</t>
        </is>
      </c>
      <c r="C661" t="inlineStr">
        <is>
          <t>formulation</t>
        </is>
      </c>
      <c r="D661" s="9" t="inlineStr">
        <is>
          <t>PASS</t>
        </is>
      </c>
      <c r="E661" t="inlineStr">
        <is>
          <t>liquid</t>
        </is>
      </c>
      <c r="F661" t="inlineStr">
        <is>
          <t>liquid</t>
        </is>
      </c>
      <c r="G661" t="inlineStr"/>
    </row>
    <row r="662">
      <c r="A662" t="inlineStr">
        <is>
          <t>1.1.23</t>
        </is>
      </c>
      <c r="B662" t="inlineStr">
        <is>
          <t>Isosource Standard Fibre 1000 ml</t>
        </is>
      </c>
      <c r="C662" t="inlineStr">
        <is>
          <t>route</t>
        </is>
      </c>
      <c r="D662" s="9" t="inlineStr">
        <is>
          <t>PASS</t>
        </is>
      </c>
      <c r="E662" t="inlineStr">
        <is>
          <t>enteral</t>
        </is>
      </c>
      <c r="F662" t="inlineStr">
        <is>
          <t>enteral</t>
        </is>
      </c>
      <c r="G662" t="inlineStr"/>
    </row>
    <row r="663">
      <c r="A663" t="inlineStr">
        <is>
          <t>1.1.23</t>
        </is>
      </c>
      <c r="B663" t="inlineStr">
        <is>
          <t>Isosource 2.0 Protein Fibre 500 ml</t>
        </is>
      </c>
      <c r="C663" t="inlineStr">
        <is>
          <t>energy</t>
        </is>
      </c>
      <c r="D663" s="11" t="inlineStr">
        <is>
          <t>FAIL</t>
        </is>
      </c>
      <c r="E663" t="inlineStr">
        <is>
          <t>200.0 kcal/100ml</t>
        </is>
      </c>
      <c r="F663" t="inlineStr">
        <is>
          <t>&lt;= 128.0 kcal/100ml</t>
        </is>
      </c>
      <c r="G663" t="inlineStr">
        <is>
          <t>200.0 does not satisfy &lt;= 128.0</t>
        </is>
      </c>
    </row>
    <row r="664">
      <c r="A664" t="inlineStr">
        <is>
          <t>1.1.23</t>
        </is>
      </c>
      <c r="B664" t="inlineStr">
        <is>
          <t>Isosource 2.0 Protein Fibre 500 ml</t>
        </is>
      </c>
      <c r="C664" t="inlineStr">
        <is>
          <t>osmolarity</t>
        </is>
      </c>
      <c r="D664" s="11" t="inlineStr">
        <is>
          <t>FAIL</t>
        </is>
      </c>
      <c r="E664" t="inlineStr">
        <is>
          <t>397.0 mOsm/l</t>
        </is>
      </c>
      <c r="F664" t="inlineStr">
        <is>
          <t>&lt;= 300.0 mOsm/l</t>
        </is>
      </c>
      <c r="G664" t="inlineStr">
        <is>
          <t>397.0 does not satisfy &lt;= 300.0</t>
        </is>
      </c>
    </row>
    <row r="665">
      <c r="A665" t="inlineStr">
        <is>
          <t>1.1.23</t>
        </is>
      </c>
      <c r="B665" t="inlineStr">
        <is>
          <t>Isosource 2.0 Protein Fibre 500 ml</t>
        </is>
      </c>
      <c r="C665" t="inlineStr">
        <is>
          <t>protein</t>
        </is>
      </c>
      <c r="D665" s="9" t="inlineStr">
        <is>
          <t>PASS</t>
        </is>
      </c>
      <c r="E665" t="inlineStr">
        <is>
          <t>10.0 g/100ml</t>
        </is>
      </c>
      <c r="F665" t="inlineStr">
        <is>
          <t>&gt;= 7.5 g/100ml</t>
        </is>
      </c>
      <c r="G665" t="inlineStr"/>
    </row>
    <row r="666">
      <c r="A666" t="inlineStr">
        <is>
          <t>1.1.23</t>
        </is>
      </c>
      <c r="B666" t="inlineStr">
        <is>
          <t>Isosource 2.0 Protein Fibre 500 ml</t>
        </is>
      </c>
      <c r="C666" t="inlineStr">
        <is>
          <t>fiber</t>
        </is>
      </c>
      <c r="D666" s="9" t="inlineStr">
        <is>
          <t>PASS</t>
        </is>
      </c>
      <c r="E666" t="inlineStr">
        <is>
          <t>2.0 g/100ml</t>
        </is>
      </c>
      <c r="F666" t="inlineStr">
        <is>
          <t>&gt;= 1.5 g/100ml</t>
        </is>
      </c>
      <c r="G666" t="inlineStr"/>
    </row>
    <row r="667">
      <c r="A667" t="inlineStr">
        <is>
          <t>1.1.23</t>
        </is>
      </c>
      <c r="B667" t="inlineStr">
        <is>
          <t>Isosource 2.0 Protein Fibre 500 ml</t>
        </is>
      </c>
      <c r="C667" t="inlineStr">
        <is>
          <t>volume</t>
        </is>
      </c>
      <c r="D667" s="9" t="inlineStr">
        <is>
          <t>PASS</t>
        </is>
      </c>
      <c r="E667" t="inlineStr">
        <is>
          <t>500.0 ml</t>
        </is>
      </c>
      <c r="F667">
        <f> 500.0 ml</f>
        <v/>
      </c>
      <c r="G667" t="inlineStr"/>
    </row>
    <row r="668">
      <c r="A668" t="inlineStr">
        <is>
          <t>1.1.23</t>
        </is>
      </c>
      <c r="B668" t="inlineStr">
        <is>
          <t>Isosource 2.0 Protein Fibre 500 ml</t>
        </is>
      </c>
      <c r="C668" t="inlineStr">
        <is>
          <t>contains_fiber</t>
        </is>
      </c>
      <c r="D668" s="9" t="inlineStr">
        <is>
          <t>PASS</t>
        </is>
      </c>
      <c r="E668" t="inlineStr">
        <is>
          <t>fiber=2.0 g/100ml</t>
        </is>
      </c>
      <c r="F668" t="inlineStr">
        <is>
          <t>contains fiber</t>
        </is>
      </c>
      <c r="G668" t="inlineStr"/>
    </row>
    <row r="669">
      <c r="A669" t="inlineStr">
        <is>
          <t>1.1.23</t>
        </is>
      </c>
      <c r="B669" t="inlineStr">
        <is>
          <t>Isosource 2.0 Protein Fibre 500 ml</t>
        </is>
      </c>
      <c r="C669" t="inlineStr">
        <is>
          <t>gluten_free</t>
        </is>
      </c>
      <c r="D669" s="9" t="inlineStr">
        <is>
          <t>PASS</t>
        </is>
      </c>
      <c r="E669" t="inlineStr">
        <is>
          <t>True</t>
        </is>
      </c>
      <c r="F669" t="inlineStr">
        <is>
          <t>True</t>
        </is>
      </c>
      <c r="G669" t="inlineStr"/>
    </row>
    <row r="670">
      <c r="A670" t="inlineStr">
        <is>
          <t>1.1.23</t>
        </is>
      </c>
      <c r="B670" t="inlineStr">
        <is>
          <t>Isosource 2.0 Protein Fibre 500 ml</t>
        </is>
      </c>
      <c r="C670" t="inlineStr">
        <is>
          <t>contains_omega3</t>
        </is>
      </c>
      <c r="D670" s="9" t="inlineStr">
        <is>
          <t>PASS</t>
        </is>
      </c>
      <c r="E670" t="inlineStr">
        <is>
          <t>True</t>
        </is>
      </c>
      <c r="F670" t="inlineStr">
        <is>
          <t>True</t>
        </is>
      </c>
      <c r="G670" t="inlineStr"/>
    </row>
    <row r="671">
      <c r="A671" t="inlineStr">
        <is>
          <t>1.1.23</t>
        </is>
      </c>
      <c r="B671" t="inlineStr">
        <is>
          <t>Isosource 2.0 Protein Fibre 500 ml</t>
        </is>
      </c>
      <c r="C671" t="inlineStr">
        <is>
          <t>nutritionally_complete</t>
        </is>
      </c>
      <c r="D671" s="10" t="inlineStr">
        <is>
          <t>UNKNOWN</t>
        </is>
      </c>
      <c r="E671" t="inlineStr">
        <is>
          <t>N/A</t>
        </is>
      </c>
      <c r="F671" t="inlineStr">
        <is>
          <t>True</t>
        </is>
      </c>
      <c r="G671" t="inlineStr">
        <is>
          <t>Cannot determine 'nutritionally_complete' for this product</t>
        </is>
      </c>
    </row>
    <row r="672">
      <c r="A672" t="inlineStr">
        <is>
          <t>1.1.23</t>
        </is>
      </c>
      <c r="B672" t="inlineStr">
        <is>
          <t>Isosource 2.0 Protein Fibre 500 ml</t>
        </is>
      </c>
      <c r="C672" t="inlineStr">
        <is>
          <t>formulation</t>
        </is>
      </c>
      <c r="D672" s="9" t="inlineStr">
        <is>
          <t>PASS</t>
        </is>
      </c>
      <c r="E672" t="inlineStr">
        <is>
          <t>liquid</t>
        </is>
      </c>
      <c r="F672" t="inlineStr">
        <is>
          <t>liquid</t>
        </is>
      </c>
      <c r="G672" t="inlineStr"/>
    </row>
    <row r="673">
      <c r="A673" t="inlineStr">
        <is>
          <t>1.1.23</t>
        </is>
      </c>
      <c r="B673" t="inlineStr">
        <is>
          <t>Isosource 2.0 Protein Fibre 500 ml</t>
        </is>
      </c>
      <c r="C673" t="inlineStr">
        <is>
          <t>route</t>
        </is>
      </c>
      <c r="D673" s="9" t="inlineStr">
        <is>
          <t>PASS</t>
        </is>
      </c>
      <c r="E673" t="inlineStr">
        <is>
          <t>enteral</t>
        </is>
      </c>
      <c r="F673" t="inlineStr">
        <is>
          <t>enteral</t>
        </is>
      </c>
      <c r="G673" t="inlineStr"/>
    </row>
    <row r="674">
      <c r="A674" t="inlineStr">
        <is>
          <t>1.1.24</t>
        </is>
      </c>
      <c r="B674" t="inlineStr">
        <is>
          <t>Peptamen Junior PHGG 500 ml</t>
        </is>
      </c>
      <c r="C674" t="inlineStr">
        <is>
          <t>energy</t>
        </is>
      </c>
      <c r="D674" s="9" t="inlineStr">
        <is>
          <t>PASS</t>
        </is>
      </c>
      <c r="E674" t="inlineStr">
        <is>
          <t>124.0 kcal/100ml</t>
        </is>
      </c>
      <c r="F674">
        <f> 117.0 kcal/100ml</f>
        <v/>
      </c>
      <c r="G674" t="inlineStr"/>
    </row>
    <row r="675">
      <c r="A675" t="inlineStr">
        <is>
          <t>1.1.24</t>
        </is>
      </c>
      <c r="B675" t="inlineStr">
        <is>
          <t>Peptamen Junior PHGG 500 ml</t>
        </is>
      </c>
      <c r="C675" t="inlineStr">
        <is>
          <t>osmolarity</t>
        </is>
      </c>
      <c r="D675" s="11" t="inlineStr">
        <is>
          <t>FAIL</t>
        </is>
      </c>
      <c r="E675" t="inlineStr">
        <is>
          <t>383.0 mOsm/l</t>
        </is>
      </c>
      <c r="F675" t="inlineStr">
        <is>
          <t>&lt;= 280.0 mOsm/l</t>
        </is>
      </c>
      <c r="G675" t="inlineStr">
        <is>
          <t>383.0 does not satisfy &lt;= 280.0</t>
        </is>
      </c>
    </row>
    <row r="676">
      <c r="A676" t="inlineStr">
        <is>
          <t>1.1.24</t>
        </is>
      </c>
      <c r="B676" t="inlineStr">
        <is>
          <t>Peptamen Junior PHGG 500 ml</t>
        </is>
      </c>
      <c r="C676" t="inlineStr">
        <is>
          <t>protein</t>
        </is>
      </c>
      <c r="D676" s="9" t="inlineStr">
        <is>
          <t>PASS</t>
        </is>
      </c>
      <c r="E676" t="inlineStr">
        <is>
          <t>3.6 g/100ml</t>
        </is>
      </c>
      <c r="F676">
        <f> 3.6 g/100ml</f>
        <v/>
      </c>
      <c r="G676" t="inlineStr"/>
    </row>
    <row r="677">
      <c r="A677" t="inlineStr">
        <is>
          <t>1.1.24</t>
        </is>
      </c>
      <c r="B677" t="inlineStr">
        <is>
          <t>Peptamen Junior PHGG 500 ml</t>
        </is>
      </c>
      <c r="C677" t="inlineStr">
        <is>
          <t>carbohydrates</t>
        </is>
      </c>
      <c r="D677" s="9" t="inlineStr">
        <is>
          <t>PASS</t>
        </is>
      </c>
      <c r="E677" t="inlineStr">
        <is>
          <t>15.0 g/100ml</t>
        </is>
      </c>
      <c r="F677">
        <f> 14.0 g/100ml</f>
        <v/>
      </c>
      <c r="G677" t="inlineStr"/>
    </row>
    <row r="678">
      <c r="A678" t="inlineStr">
        <is>
          <t>1.1.24</t>
        </is>
      </c>
      <c r="B678" t="inlineStr">
        <is>
          <t>Peptamen Junior PHGG 500 ml</t>
        </is>
      </c>
      <c r="C678" t="inlineStr">
        <is>
          <t>volume</t>
        </is>
      </c>
      <c r="D678" s="9" t="inlineStr">
        <is>
          <t>PASS</t>
        </is>
      </c>
      <c r="E678" t="inlineStr">
        <is>
          <t>500.0 ml</t>
        </is>
      </c>
      <c r="F678">
        <f> 500.0 ml</f>
        <v/>
      </c>
      <c r="G678" t="inlineStr"/>
    </row>
    <row r="679">
      <c r="A679" t="inlineStr">
        <is>
          <t>1.1.24</t>
        </is>
      </c>
      <c r="B679" t="inlineStr">
        <is>
          <t>Peptamen Junior PHGG 500 ml</t>
        </is>
      </c>
      <c r="C679" t="inlineStr">
        <is>
          <t>route</t>
        </is>
      </c>
      <c r="D679" s="9" t="inlineStr">
        <is>
          <t>PASS</t>
        </is>
      </c>
      <c r="E679" t="inlineStr">
        <is>
          <t>enteral</t>
        </is>
      </c>
      <c r="F679" t="inlineStr">
        <is>
          <t>enteral</t>
        </is>
      </c>
      <c r="G679" t="inlineStr"/>
    </row>
    <row r="680">
      <c r="A680" t="inlineStr">
        <is>
          <t>1.1.24</t>
        </is>
      </c>
      <c r="B680" t="inlineStr">
        <is>
          <t>Isosource Standard 500 ml</t>
        </is>
      </c>
      <c r="C680" t="inlineStr">
        <is>
          <t>energy</t>
        </is>
      </c>
      <c r="D680" s="11" t="inlineStr">
        <is>
          <t>FAIL</t>
        </is>
      </c>
      <c r="E680" t="inlineStr">
        <is>
          <t>103.0 kcal/100ml</t>
        </is>
      </c>
      <c r="F680">
        <f> 117.0 kcal/100ml</f>
        <v/>
      </c>
      <c r="G680" t="inlineStr">
        <is>
          <t>103.0 does not satisfy = 117.0</t>
        </is>
      </c>
    </row>
    <row r="681">
      <c r="A681" t="inlineStr">
        <is>
          <t>1.1.24</t>
        </is>
      </c>
      <c r="B681" t="inlineStr">
        <is>
          <t>Isosource Standard 500 ml</t>
        </is>
      </c>
      <c r="C681" t="inlineStr">
        <is>
          <t>osmolarity</t>
        </is>
      </c>
      <c r="D681" s="9" t="inlineStr">
        <is>
          <t>PASS</t>
        </is>
      </c>
      <c r="E681" t="inlineStr">
        <is>
          <t>234.0 mOsm/l</t>
        </is>
      </c>
      <c r="F681" t="inlineStr">
        <is>
          <t>&lt;= 280.0 mOsm/l</t>
        </is>
      </c>
      <c r="G681" t="inlineStr"/>
    </row>
    <row r="682">
      <c r="A682" t="inlineStr">
        <is>
          <t>1.1.24</t>
        </is>
      </c>
      <c r="B682" t="inlineStr">
        <is>
          <t>Isosource Standard 500 ml</t>
        </is>
      </c>
      <c r="C682" t="inlineStr">
        <is>
          <t>protein</t>
        </is>
      </c>
      <c r="D682" s="11" t="inlineStr">
        <is>
          <t>FAIL</t>
        </is>
      </c>
      <c r="E682" t="inlineStr">
        <is>
          <t>4.0 g/100ml</t>
        </is>
      </c>
      <c r="F682">
        <f> 3.6 g/100ml</f>
        <v/>
      </c>
      <c r="G682" t="inlineStr">
        <is>
          <t>4.0 does not satisfy = 3.6</t>
        </is>
      </c>
    </row>
    <row r="683">
      <c r="A683" t="inlineStr">
        <is>
          <t>1.1.24</t>
        </is>
      </c>
      <c r="B683" t="inlineStr">
        <is>
          <t>Isosource Standard 500 ml</t>
        </is>
      </c>
      <c r="C683" t="inlineStr">
        <is>
          <t>carbohydrates</t>
        </is>
      </c>
      <c r="D683" s="9" t="inlineStr">
        <is>
          <t>PASS</t>
        </is>
      </c>
      <c r="E683" t="inlineStr">
        <is>
          <t>13.8 g/100ml</t>
        </is>
      </c>
      <c r="F683">
        <f> 14.0 g/100ml</f>
        <v/>
      </c>
      <c r="G683" t="inlineStr"/>
    </row>
    <row r="684">
      <c r="A684" t="inlineStr">
        <is>
          <t>1.1.24</t>
        </is>
      </c>
      <c r="B684" t="inlineStr">
        <is>
          <t>Isosource Standard 500 ml</t>
        </is>
      </c>
      <c r="C684" t="inlineStr">
        <is>
          <t>volume</t>
        </is>
      </c>
      <c r="D684" s="9" t="inlineStr">
        <is>
          <t>PASS</t>
        </is>
      </c>
      <c r="E684" t="inlineStr">
        <is>
          <t>500.0 ml</t>
        </is>
      </c>
      <c r="F684">
        <f> 500.0 ml</f>
        <v/>
      </c>
      <c r="G684" t="inlineStr"/>
    </row>
    <row r="685">
      <c r="A685" t="inlineStr">
        <is>
          <t>1.1.24</t>
        </is>
      </c>
      <c r="B685" t="inlineStr">
        <is>
          <t>Isosource Standard 500 ml</t>
        </is>
      </c>
      <c r="C685" t="inlineStr">
        <is>
          <t>route</t>
        </is>
      </c>
      <c r="D685" s="9" t="inlineStr">
        <is>
          <t>PASS</t>
        </is>
      </c>
      <c r="E685" t="inlineStr">
        <is>
          <t>enteral</t>
        </is>
      </c>
      <c r="F685" t="inlineStr">
        <is>
          <t>enteral</t>
        </is>
      </c>
      <c r="G685" t="inlineStr"/>
    </row>
    <row r="686">
      <c r="A686" t="inlineStr">
        <is>
          <t>1.1.24</t>
        </is>
      </c>
      <c r="B686" t="inlineStr">
        <is>
          <t>Isosource Standard Fibre 500 ml</t>
        </is>
      </c>
      <c r="C686" t="inlineStr">
        <is>
          <t>energy</t>
        </is>
      </c>
      <c r="D686" s="11" t="inlineStr">
        <is>
          <t>FAIL</t>
        </is>
      </c>
      <c r="E686" t="inlineStr">
        <is>
          <t>103.0 kcal/100ml</t>
        </is>
      </c>
      <c r="F686">
        <f> 117.0 kcal/100ml</f>
        <v/>
      </c>
      <c r="G686" t="inlineStr">
        <is>
          <t>103.0 does not satisfy = 117.0</t>
        </is>
      </c>
    </row>
    <row r="687">
      <c r="A687" t="inlineStr">
        <is>
          <t>1.1.24</t>
        </is>
      </c>
      <c r="B687" t="inlineStr">
        <is>
          <t>Isosource Standard Fibre 500 ml</t>
        </is>
      </c>
      <c r="C687" t="inlineStr">
        <is>
          <t>osmolarity</t>
        </is>
      </c>
      <c r="D687" s="9" t="inlineStr">
        <is>
          <t>PASS</t>
        </is>
      </c>
      <c r="E687" t="inlineStr">
        <is>
          <t>249.0 mOsm/l</t>
        </is>
      </c>
      <c r="F687" t="inlineStr">
        <is>
          <t>&lt;= 280.0 mOsm/l</t>
        </is>
      </c>
      <c r="G687" t="inlineStr"/>
    </row>
    <row r="688">
      <c r="A688" t="inlineStr">
        <is>
          <t>1.1.24</t>
        </is>
      </c>
      <c r="B688" t="inlineStr">
        <is>
          <t>Isosource Standard Fibre 500 ml</t>
        </is>
      </c>
      <c r="C688" t="inlineStr">
        <is>
          <t>protein</t>
        </is>
      </c>
      <c r="D688" s="11" t="inlineStr">
        <is>
          <t>FAIL</t>
        </is>
      </c>
      <c r="E688" t="inlineStr">
        <is>
          <t>4.0 g/100ml</t>
        </is>
      </c>
      <c r="F688">
        <f> 3.6 g/100ml</f>
        <v/>
      </c>
      <c r="G688" t="inlineStr">
        <is>
          <t>4.0 does not satisfy = 3.6</t>
        </is>
      </c>
    </row>
    <row r="689">
      <c r="A689" t="inlineStr">
        <is>
          <t>1.1.24</t>
        </is>
      </c>
      <c r="B689" t="inlineStr">
        <is>
          <t>Isosource Standard Fibre 500 ml</t>
        </is>
      </c>
      <c r="C689" t="inlineStr">
        <is>
          <t>carbohydrates</t>
        </is>
      </c>
      <c r="D689" s="9" t="inlineStr">
        <is>
          <t>PASS</t>
        </is>
      </c>
      <c r="E689" t="inlineStr">
        <is>
          <t>13.0 g/100ml</t>
        </is>
      </c>
      <c r="F689">
        <f> 14.0 g/100ml</f>
        <v/>
      </c>
      <c r="G689" t="inlineStr"/>
    </row>
    <row r="690">
      <c r="A690" t="inlineStr">
        <is>
          <t>1.1.24</t>
        </is>
      </c>
      <c r="B690" t="inlineStr">
        <is>
          <t>Isosource Standard Fibre 500 ml</t>
        </is>
      </c>
      <c r="C690" t="inlineStr">
        <is>
          <t>volume</t>
        </is>
      </c>
      <c r="D690" s="9" t="inlineStr">
        <is>
          <t>PASS</t>
        </is>
      </c>
      <c r="E690" t="inlineStr">
        <is>
          <t>500.0 ml</t>
        </is>
      </c>
      <c r="F690">
        <f> 500.0 ml</f>
        <v/>
      </c>
      <c r="G690" t="inlineStr"/>
    </row>
    <row r="691">
      <c r="A691" t="inlineStr">
        <is>
          <t>1.1.24</t>
        </is>
      </c>
      <c r="B691" t="inlineStr">
        <is>
          <t>Isosource Standard Fibre 500 ml</t>
        </is>
      </c>
      <c r="C691" t="inlineStr">
        <is>
          <t>route</t>
        </is>
      </c>
      <c r="D691" s="9" t="inlineStr">
        <is>
          <t>PASS</t>
        </is>
      </c>
      <c r="E691" t="inlineStr">
        <is>
          <t>enteral</t>
        </is>
      </c>
      <c r="F691" t="inlineStr">
        <is>
          <t>enteral</t>
        </is>
      </c>
      <c r="G691" t="inlineStr"/>
    </row>
    <row r="692">
      <c r="A692" t="inlineStr">
        <is>
          <t>1.1.25</t>
        </is>
      </c>
      <c r="B692" t="inlineStr">
        <is>
          <t>Peptamen AF 500 ml</t>
        </is>
      </c>
      <c r="C692" t="inlineStr">
        <is>
          <t>energy</t>
        </is>
      </c>
      <c r="D692" s="9" t="inlineStr">
        <is>
          <t>PASS</t>
        </is>
      </c>
      <c r="E692" t="inlineStr">
        <is>
          <t>152.0 kcal/100ml</t>
        </is>
      </c>
      <c r="F692">
        <f> 160.0 kcal/100ml</f>
        <v/>
      </c>
      <c r="G692" t="inlineStr"/>
    </row>
    <row r="693">
      <c r="A693" t="inlineStr">
        <is>
          <t>1.1.25</t>
        </is>
      </c>
      <c r="B693" t="inlineStr">
        <is>
          <t>Peptamen AF 500 ml</t>
        </is>
      </c>
      <c r="C693" t="inlineStr">
        <is>
          <t>osmolarity</t>
        </is>
      </c>
      <c r="D693" s="11" t="inlineStr">
        <is>
          <t>FAIL</t>
        </is>
      </c>
      <c r="E693" t="inlineStr">
        <is>
          <t>425.0 mOsm/l</t>
        </is>
      </c>
      <c r="F693">
        <f> 411.0 mOsm/l</f>
        <v/>
      </c>
      <c r="G693" t="inlineStr">
        <is>
          <t>425.0 does not satisfy = 411.0</t>
        </is>
      </c>
    </row>
    <row r="694">
      <c r="A694" t="inlineStr">
        <is>
          <t>1.1.25</t>
        </is>
      </c>
      <c r="B694" t="inlineStr">
        <is>
          <t>Peptamen AF 500 ml</t>
        </is>
      </c>
      <c r="C694" t="inlineStr">
        <is>
          <t>omega3</t>
        </is>
      </c>
      <c r="D694" s="9" t="inlineStr">
        <is>
          <t>PASS</t>
        </is>
      </c>
      <c r="E694" t="inlineStr">
        <is>
          <t>0.36 g/100ml</t>
        </is>
      </c>
      <c r="F694" t="inlineStr">
        <is>
          <t>&gt;= 0.26 g/100ml</t>
        </is>
      </c>
      <c r="G694" t="inlineStr"/>
    </row>
    <row r="695">
      <c r="A695" t="inlineStr">
        <is>
          <t>1.1.25</t>
        </is>
      </c>
      <c r="B695" t="inlineStr">
        <is>
          <t>Peptamen AF 500 ml</t>
        </is>
      </c>
      <c r="C695" t="inlineStr">
        <is>
          <t>volume</t>
        </is>
      </c>
      <c r="D695" s="11" t="inlineStr">
        <is>
          <t>FAIL</t>
        </is>
      </c>
      <c r="E695" t="inlineStr">
        <is>
          <t>500.0 ml</t>
        </is>
      </c>
      <c r="F695">
        <f> 1000.0 ml</f>
        <v/>
      </c>
      <c r="G695" t="inlineStr">
        <is>
          <t>500.0 ml != 1000.0 ml</t>
        </is>
      </c>
    </row>
    <row r="696">
      <c r="A696" t="inlineStr">
        <is>
          <t>1.1.25</t>
        </is>
      </c>
      <c r="B696" t="inlineStr">
        <is>
          <t>Peptamen AF 500 ml</t>
        </is>
      </c>
      <c r="C696" t="inlineStr">
        <is>
          <t>contains_omega3</t>
        </is>
      </c>
      <c r="D696" s="9" t="inlineStr">
        <is>
          <t>PASS</t>
        </is>
      </c>
      <c r="E696" t="inlineStr">
        <is>
          <t>True</t>
        </is>
      </c>
      <c r="F696" t="inlineStr">
        <is>
          <t>True</t>
        </is>
      </c>
      <c r="G696" t="inlineStr"/>
    </row>
    <row r="697">
      <c r="A697" t="inlineStr">
        <is>
          <t>1.1.25</t>
        </is>
      </c>
      <c r="B697" t="inlineStr">
        <is>
          <t>Peptamen AF 500 ml</t>
        </is>
      </c>
      <c r="C697" t="inlineStr">
        <is>
          <t>nutritionally_complete</t>
        </is>
      </c>
      <c r="D697" s="10" t="inlineStr">
        <is>
          <t>UNKNOWN</t>
        </is>
      </c>
      <c r="E697" t="inlineStr">
        <is>
          <t>N/A</t>
        </is>
      </c>
      <c r="F697" t="inlineStr">
        <is>
          <t>True</t>
        </is>
      </c>
      <c r="G697" t="inlineStr">
        <is>
          <t>Cannot determine 'nutritionally_complete' for this product</t>
        </is>
      </c>
    </row>
    <row r="698">
      <c r="A698" t="inlineStr">
        <is>
          <t>1.1.25</t>
        </is>
      </c>
      <c r="B698" t="inlineStr">
        <is>
          <t>Peptamen AF 500 ml</t>
        </is>
      </c>
      <c r="C698" t="inlineStr">
        <is>
          <t>formulation</t>
        </is>
      </c>
      <c r="D698" s="9" t="inlineStr">
        <is>
          <t>PASS</t>
        </is>
      </c>
      <c r="E698" t="inlineStr">
        <is>
          <t>liquid</t>
        </is>
      </c>
      <c r="F698" t="inlineStr">
        <is>
          <t>liquid</t>
        </is>
      </c>
      <c r="G698" t="inlineStr"/>
    </row>
    <row r="699">
      <c r="A699" t="inlineStr">
        <is>
          <t>1.1.25</t>
        </is>
      </c>
      <c r="B699" t="inlineStr">
        <is>
          <t>Peptamen AF 500 ml</t>
        </is>
      </c>
      <c r="C699" t="inlineStr">
        <is>
          <t>route</t>
        </is>
      </c>
      <c r="D699" s="9" t="inlineStr">
        <is>
          <t>PASS</t>
        </is>
      </c>
      <c r="E699" t="inlineStr">
        <is>
          <t>enteral</t>
        </is>
      </c>
      <c r="F699" t="inlineStr">
        <is>
          <t>enteral</t>
        </is>
      </c>
      <c r="G699" t="inlineStr"/>
    </row>
    <row r="700">
      <c r="A700" t="inlineStr">
        <is>
          <t>1.1.25</t>
        </is>
      </c>
      <c r="B700" t="inlineStr">
        <is>
          <t>Isosource Standard 1000 ml</t>
        </is>
      </c>
      <c r="C700" t="inlineStr">
        <is>
          <t>energy</t>
        </is>
      </c>
      <c r="D700" s="11" t="inlineStr">
        <is>
          <t>FAIL</t>
        </is>
      </c>
      <c r="E700" t="inlineStr">
        <is>
          <t>103.0 kcal/100ml</t>
        </is>
      </c>
      <c r="F700">
        <f> 160.0 kcal/100ml</f>
        <v/>
      </c>
      <c r="G700" t="inlineStr">
        <is>
          <t>103.0 does not satisfy = 160.0</t>
        </is>
      </c>
    </row>
    <row r="701">
      <c r="A701" t="inlineStr">
        <is>
          <t>1.1.25</t>
        </is>
      </c>
      <c r="B701" t="inlineStr">
        <is>
          <t>Isosource Standard 1000 ml</t>
        </is>
      </c>
      <c r="C701" t="inlineStr">
        <is>
          <t>osmolarity</t>
        </is>
      </c>
      <c r="D701" s="11" t="inlineStr">
        <is>
          <t>FAIL</t>
        </is>
      </c>
      <c r="E701" t="inlineStr">
        <is>
          <t>234.0 mOsm/l</t>
        </is>
      </c>
      <c r="F701">
        <f> 411.0 mOsm/l</f>
        <v/>
      </c>
      <c r="G701" t="inlineStr">
        <is>
          <t>234.0 does not satisfy = 411.0</t>
        </is>
      </c>
    </row>
    <row r="702">
      <c r="A702" t="inlineStr">
        <is>
          <t>1.1.25</t>
        </is>
      </c>
      <c r="B702" t="inlineStr">
        <is>
          <t>Isosource Standard 1000 ml</t>
        </is>
      </c>
      <c r="C702" t="inlineStr">
        <is>
          <t>omega3</t>
        </is>
      </c>
      <c r="D702" s="11" t="inlineStr">
        <is>
          <t>FAIL</t>
        </is>
      </c>
      <c r="E702" t="inlineStr">
        <is>
          <t>0.076 g/100ml</t>
        </is>
      </c>
      <c r="F702" t="inlineStr">
        <is>
          <t>&gt;= 0.26 g/100ml</t>
        </is>
      </c>
      <c r="G702" t="inlineStr">
        <is>
          <t>0.076 does not satisfy &gt;= 0.26</t>
        </is>
      </c>
    </row>
    <row r="703">
      <c r="A703" t="inlineStr">
        <is>
          <t>1.1.25</t>
        </is>
      </c>
      <c r="B703" t="inlineStr">
        <is>
          <t>Isosource Standard 1000 ml</t>
        </is>
      </c>
      <c r="C703" t="inlineStr">
        <is>
          <t>volume</t>
        </is>
      </c>
      <c r="D703" s="9" t="inlineStr">
        <is>
          <t>PASS</t>
        </is>
      </c>
      <c r="E703" t="inlineStr">
        <is>
          <t>1000.0 ml</t>
        </is>
      </c>
      <c r="F703">
        <f> 1000.0 ml</f>
        <v/>
      </c>
      <c r="G703" t="inlineStr"/>
    </row>
    <row r="704">
      <c r="A704" t="inlineStr">
        <is>
          <t>1.1.25</t>
        </is>
      </c>
      <c r="B704" t="inlineStr">
        <is>
          <t>Isosource Standard 1000 ml</t>
        </is>
      </c>
      <c r="C704" t="inlineStr">
        <is>
          <t>contains_omega3</t>
        </is>
      </c>
      <c r="D704" s="9" t="inlineStr">
        <is>
          <t>PASS</t>
        </is>
      </c>
      <c r="E704" t="inlineStr">
        <is>
          <t>True</t>
        </is>
      </c>
      <c r="F704" t="inlineStr">
        <is>
          <t>True</t>
        </is>
      </c>
      <c r="G704" t="inlineStr"/>
    </row>
    <row r="705">
      <c r="A705" t="inlineStr">
        <is>
          <t>1.1.25</t>
        </is>
      </c>
      <c r="B705" t="inlineStr">
        <is>
          <t>Isosource Standard 1000 ml</t>
        </is>
      </c>
      <c r="C705" t="inlineStr">
        <is>
          <t>nutritionally_complete</t>
        </is>
      </c>
      <c r="D705" s="10" t="inlineStr">
        <is>
          <t>UNKNOWN</t>
        </is>
      </c>
      <c r="E705" t="inlineStr">
        <is>
          <t>N/A</t>
        </is>
      </c>
      <c r="F705" t="inlineStr">
        <is>
          <t>True</t>
        </is>
      </c>
      <c r="G705" t="inlineStr">
        <is>
          <t>Cannot determine 'nutritionally_complete' for this product</t>
        </is>
      </c>
    </row>
    <row r="706">
      <c r="A706" t="inlineStr">
        <is>
          <t>1.1.25</t>
        </is>
      </c>
      <c r="B706" t="inlineStr">
        <is>
          <t>Isosource Standard 1000 ml</t>
        </is>
      </c>
      <c r="C706" t="inlineStr">
        <is>
          <t>formulation</t>
        </is>
      </c>
      <c r="D706" s="9" t="inlineStr">
        <is>
          <t>PASS</t>
        </is>
      </c>
      <c r="E706" t="inlineStr">
        <is>
          <t>liquid</t>
        </is>
      </c>
      <c r="F706" t="inlineStr">
        <is>
          <t>liquid</t>
        </is>
      </c>
      <c r="G706" t="inlineStr"/>
    </row>
    <row r="707">
      <c r="A707" t="inlineStr">
        <is>
          <t>1.1.25</t>
        </is>
      </c>
      <c r="B707" t="inlineStr">
        <is>
          <t>Isosource Standard 1000 ml</t>
        </is>
      </c>
      <c r="C707" t="inlineStr">
        <is>
          <t>route</t>
        </is>
      </c>
      <c r="D707" s="9" t="inlineStr">
        <is>
          <t>PASS</t>
        </is>
      </c>
      <c r="E707" t="inlineStr">
        <is>
          <t>enteral</t>
        </is>
      </c>
      <c r="F707" t="inlineStr">
        <is>
          <t>enteral</t>
        </is>
      </c>
      <c r="G707" t="inlineStr"/>
    </row>
    <row r="708">
      <c r="A708" t="inlineStr">
        <is>
          <t>1.1.25</t>
        </is>
      </c>
      <c r="B708" t="inlineStr">
        <is>
          <t>Isosource Standard Fibre 1000 ml</t>
        </is>
      </c>
      <c r="C708" t="inlineStr">
        <is>
          <t>energy</t>
        </is>
      </c>
      <c r="D708" s="11" t="inlineStr">
        <is>
          <t>FAIL</t>
        </is>
      </c>
      <c r="E708" t="inlineStr">
        <is>
          <t>103.0 kcal/100ml</t>
        </is>
      </c>
      <c r="F708">
        <f> 160.0 kcal/100ml</f>
        <v/>
      </c>
      <c r="G708" t="inlineStr">
        <is>
          <t>103.0 does not satisfy = 160.0</t>
        </is>
      </c>
    </row>
    <row r="709">
      <c r="A709" t="inlineStr">
        <is>
          <t>1.1.25</t>
        </is>
      </c>
      <c r="B709" t="inlineStr">
        <is>
          <t>Isosource Standard Fibre 1000 ml</t>
        </is>
      </c>
      <c r="C709" t="inlineStr">
        <is>
          <t>osmolarity</t>
        </is>
      </c>
      <c r="D709" s="11" t="inlineStr">
        <is>
          <t>FAIL</t>
        </is>
      </c>
      <c r="E709" t="inlineStr">
        <is>
          <t>249.0 mOsm/l</t>
        </is>
      </c>
      <c r="F709">
        <f> 411.0 mOsm/l</f>
        <v/>
      </c>
      <c r="G709" t="inlineStr">
        <is>
          <t>249.0 does not satisfy = 411.0</t>
        </is>
      </c>
    </row>
    <row r="710">
      <c r="A710" t="inlineStr">
        <is>
          <t>1.1.25</t>
        </is>
      </c>
      <c r="B710" t="inlineStr">
        <is>
          <t>Isosource Standard Fibre 1000 ml</t>
        </is>
      </c>
      <c r="C710" t="inlineStr">
        <is>
          <t>omega3</t>
        </is>
      </c>
      <c r="D710" s="11" t="inlineStr">
        <is>
          <t>FAIL</t>
        </is>
      </c>
      <c r="E710" t="inlineStr">
        <is>
          <t>0.076 g/100ml</t>
        </is>
      </c>
      <c r="F710" t="inlineStr">
        <is>
          <t>&gt;= 0.26 g/100ml</t>
        </is>
      </c>
      <c r="G710" t="inlineStr">
        <is>
          <t>0.076 does not satisfy &gt;= 0.26</t>
        </is>
      </c>
    </row>
    <row r="711">
      <c r="A711" t="inlineStr">
        <is>
          <t>1.1.25</t>
        </is>
      </c>
      <c r="B711" t="inlineStr">
        <is>
          <t>Isosource Standard Fibre 1000 ml</t>
        </is>
      </c>
      <c r="C711" t="inlineStr">
        <is>
          <t>volume</t>
        </is>
      </c>
      <c r="D711" s="9" t="inlineStr">
        <is>
          <t>PASS</t>
        </is>
      </c>
      <c r="E711" t="inlineStr">
        <is>
          <t>1000.0 ml</t>
        </is>
      </c>
      <c r="F711">
        <f> 1000.0 ml</f>
        <v/>
      </c>
      <c r="G711" t="inlineStr"/>
    </row>
    <row r="712">
      <c r="A712" t="inlineStr">
        <is>
          <t>1.1.25</t>
        </is>
      </c>
      <c r="B712" t="inlineStr">
        <is>
          <t>Isosource Standard Fibre 1000 ml</t>
        </is>
      </c>
      <c r="C712" t="inlineStr">
        <is>
          <t>contains_omega3</t>
        </is>
      </c>
      <c r="D712" s="9" t="inlineStr">
        <is>
          <t>PASS</t>
        </is>
      </c>
      <c r="E712" t="inlineStr">
        <is>
          <t>True</t>
        </is>
      </c>
      <c r="F712" t="inlineStr">
        <is>
          <t>True</t>
        </is>
      </c>
      <c r="G712" t="inlineStr"/>
    </row>
    <row r="713">
      <c r="A713" t="inlineStr">
        <is>
          <t>1.1.25</t>
        </is>
      </c>
      <c r="B713" t="inlineStr">
        <is>
          <t>Isosource Standard Fibre 1000 ml</t>
        </is>
      </c>
      <c r="C713" t="inlineStr">
        <is>
          <t>nutritionally_complete</t>
        </is>
      </c>
      <c r="D713" s="10" t="inlineStr">
        <is>
          <t>UNKNOWN</t>
        </is>
      </c>
      <c r="E713" t="inlineStr">
        <is>
          <t>N/A</t>
        </is>
      </c>
      <c r="F713" t="inlineStr">
        <is>
          <t>True</t>
        </is>
      </c>
      <c r="G713" t="inlineStr">
        <is>
          <t>Cannot determine 'nutritionally_complete' for this product</t>
        </is>
      </c>
    </row>
    <row r="714">
      <c r="A714" t="inlineStr">
        <is>
          <t>1.1.25</t>
        </is>
      </c>
      <c r="B714" t="inlineStr">
        <is>
          <t>Isosource Standard Fibre 1000 ml</t>
        </is>
      </c>
      <c r="C714" t="inlineStr">
        <is>
          <t>formulation</t>
        </is>
      </c>
      <c r="D714" s="9" t="inlineStr">
        <is>
          <t>PASS</t>
        </is>
      </c>
      <c r="E714" t="inlineStr">
        <is>
          <t>liquid</t>
        </is>
      </c>
      <c r="F714" t="inlineStr">
        <is>
          <t>liquid</t>
        </is>
      </c>
      <c r="G714" t="inlineStr"/>
    </row>
    <row r="715">
      <c r="A715" t="inlineStr">
        <is>
          <t>1.1.25</t>
        </is>
      </c>
      <c r="B715" t="inlineStr">
        <is>
          <t>Isosource Standard Fibre 1000 ml</t>
        </is>
      </c>
      <c r="C715" t="inlineStr">
        <is>
          <t>route</t>
        </is>
      </c>
      <c r="D715" s="9" t="inlineStr">
        <is>
          <t>PASS</t>
        </is>
      </c>
      <c r="E715" t="inlineStr">
        <is>
          <t>enteral</t>
        </is>
      </c>
      <c r="F715" t="inlineStr">
        <is>
          <t>enteral</t>
        </is>
      </c>
      <c r="G715" t="inlineStr"/>
    </row>
    <row r="716">
      <c r="A716" t="inlineStr">
        <is>
          <t>1.1.26</t>
        </is>
      </c>
      <c r="B716" t="inlineStr">
        <is>
          <t>Resource Junior powder 400g</t>
        </is>
      </c>
      <c r="C716" t="inlineStr">
        <is>
          <t>energy</t>
        </is>
      </c>
      <c r="D716" s="10" t="inlineStr">
        <is>
          <t>UNKNOWN</t>
        </is>
      </c>
      <c r="E716" t="inlineStr">
        <is>
          <t>470.0</t>
        </is>
      </c>
      <c r="F716">
        <f> 2.25 kkal/ml</f>
        <v/>
      </c>
      <c r="G716" t="inlineStr">
        <is>
          <t>Incompatible units for 'energy': product is kcal/100g, requirement is kcal/100ml</t>
        </is>
      </c>
    </row>
    <row r="717">
      <c r="A717" t="inlineStr">
        <is>
          <t>1.1.26</t>
        </is>
      </c>
      <c r="B717" t="inlineStr">
        <is>
          <t>Resource Junior powder 400g</t>
        </is>
      </c>
      <c r="C717" t="inlineStr">
        <is>
          <t>protein</t>
        </is>
      </c>
      <c r="D717" s="10" t="inlineStr">
        <is>
          <t>UNKNOWN</t>
        </is>
      </c>
      <c r="E717" t="inlineStr">
        <is>
          <t>13.9</t>
        </is>
      </c>
      <c r="F717">
        <f> 16.0 g/100ml</f>
        <v/>
      </c>
      <c r="G717" t="inlineStr">
        <is>
          <t>Incompatible units for 'protein': product is g/100g, requirement is g/100ml</t>
        </is>
      </c>
    </row>
    <row r="718">
      <c r="A718" t="inlineStr">
        <is>
          <t>1.1.26</t>
        </is>
      </c>
      <c r="B718" t="inlineStr">
        <is>
          <t>Resource Junior powder 400g</t>
        </is>
      </c>
      <c r="C718" t="inlineStr">
        <is>
          <t>volume</t>
        </is>
      </c>
      <c r="D718" s="10" t="inlineStr">
        <is>
          <t>UNKNOWN</t>
        </is>
      </c>
      <c r="E718" t="inlineStr">
        <is>
          <t>400.0 g</t>
        </is>
      </c>
      <c r="F718">
        <f> 125.0 ml</f>
        <v/>
      </c>
      <c r="G718" t="inlineStr">
        <is>
          <t>Not comparable: product in g, requirement in ml</t>
        </is>
      </c>
    </row>
    <row r="719">
      <c r="A719" t="inlineStr">
        <is>
          <t>1.1.26</t>
        </is>
      </c>
      <c r="B719" t="inlineStr">
        <is>
          <t>Resource Junior powder 400g</t>
        </is>
      </c>
      <c r="C719" t="inlineStr">
        <is>
          <t>contains_fiber</t>
        </is>
      </c>
      <c r="D719" s="10" t="inlineStr">
        <is>
          <t>UNKNOWN</t>
        </is>
      </c>
      <c r="E719" t="inlineStr">
        <is>
          <t>N/A</t>
        </is>
      </c>
      <c r="F719" t="inlineStr">
        <is>
          <t>False</t>
        </is>
      </c>
      <c r="G719" t="inlineStr">
        <is>
          <t>Cannot determine 'contains_fiber' for this product</t>
        </is>
      </c>
    </row>
    <row r="720">
      <c r="A720" t="inlineStr">
        <is>
          <t>1.1.26</t>
        </is>
      </c>
      <c r="B720" t="inlineStr">
        <is>
          <t>Resource Instant Protein powder 400g</t>
        </is>
      </c>
      <c r="C720" t="inlineStr">
        <is>
          <t>energy</t>
        </is>
      </c>
      <c r="D720" s="10" t="inlineStr">
        <is>
          <t>UNKNOWN</t>
        </is>
      </c>
      <c r="E720" t="inlineStr">
        <is>
          <t>371.0</t>
        </is>
      </c>
      <c r="F720">
        <f> 2.25 kkal/ml</f>
        <v/>
      </c>
      <c r="G720" t="inlineStr">
        <is>
          <t>Incompatible units for 'energy': product is kcal/100g, requirement is kcal/100ml</t>
        </is>
      </c>
    </row>
    <row r="721">
      <c r="A721" t="inlineStr">
        <is>
          <t>1.1.26</t>
        </is>
      </c>
      <c r="B721" t="inlineStr">
        <is>
          <t>Resource Instant Protein powder 400g</t>
        </is>
      </c>
      <c r="C721" t="inlineStr">
        <is>
          <t>protein</t>
        </is>
      </c>
      <c r="D721" s="10" t="inlineStr">
        <is>
          <t>UNKNOWN</t>
        </is>
      </c>
      <c r="E721" t="inlineStr">
        <is>
          <t>90.0</t>
        </is>
      </c>
      <c r="F721">
        <f> 16.0 g/100ml</f>
        <v/>
      </c>
      <c r="G721" t="inlineStr">
        <is>
          <t>Incompatible units for 'protein': product is g/100g, requirement is g/100ml</t>
        </is>
      </c>
    </row>
    <row r="722">
      <c r="A722" t="inlineStr">
        <is>
          <t>1.1.26</t>
        </is>
      </c>
      <c r="B722" t="inlineStr">
        <is>
          <t>Resource Instant Protein powder 400g</t>
        </is>
      </c>
      <c r="C722" t="inlineStr">
        <is>
          <t>volume</t>
        </is>
      </c>
      <c r="D722" s="10" t="inlineStr">
        <is>
          <t>UNKNOWN</t>
        </is>
      </c>
      <c r="E722" t="inlineStr">
        <is>
          <t>400.0 g</t>
        </is>
      </c>
      <c r="F722">
        <f> 125.0 ml</f>
        <v/>
      </c>
      <c r="G722" t="inlineStr">
        <is>
          <t>Not comparable: product in g, requirement in ml</t>
        </is>
      </c>
    </row>
    <row r="723">
      <c r="A723" t="inlineStr">
        <is>
          <t>1.1.26</t>
        </is>
      </c>
      <c r="B723" t="inlineStr">
        <is>
          <t>Resource Instant Protein powder 400g</t>
        </is>
      </c>
      <c r="C723" t="inlineStr">
        <is>
          <t>contains_fiber</t>
        </is>
      </c>
      <c r="D723" s="10" t="inlineStr">
        <is>
          <t>UNKNOWN</t>
        </is>
      </c>
      <c r="E723" t="inlineStr">
        <is>
          <t>N/A</t>
        </is>
      </c>
      <c r="F723" t="inlineStr">
        <is>
          <t>False</t>
        </is>
      </c>
      <c r="G723" t="inlineStr">
        <is>
          <t>Cannot determine 'contains_fiber' for this product</t>
        </is>
      </c>
    </row>
    <row r="724">
      <c r="A724" t="inlineStr">
        <is>
          <t>1.1.26</t>
        </is>
      </c>
      <c r="B724" t="inlineStr">
        <is>
          <t>Resource Glutamin 20x5g</t>
        </is>
      </c>
      <c r="C724" t="inlineStr">
        <is>
          <t>energy</t>
        </is>
      </c>
      <c r="D724" s="10" t="inlineStr">
        <is>
          <t>UNKNOWN</t>
        </is>
      </c>
      <c r="E724" t="inlineStr">
        <is>
          <t>400.0</t>
        </is>
      </c>
      <c r="F724">
        <f> 2.25 kkal/ml</f>
        <v/>
      </c>
      <c r="G724" t="inlineStr">
        <is>
          <t>Incompatible units for 'energy': product is kcal/100g, requirement is kcal/100ml</t>
        </is>
      </c>
    </row>
    <row r="725">
      <c r="A725" t="inlineStr">
        <is>
          <t>1.1.26</t>
        </is>
      </c>
      <c r="B725" t="inlineStr">
        <is>
          <t>Resource Glutamin 20x5g</t>
        </is>
      </c>
      <c r="C725" t="inlineStr">
        <is>
          <t>protein</t>
        </is>
      </c>
      <c r="D725" s="10" t="inlineStr">
        <is>
          <t>UNKNOWN</t>
        </is>
      </c>
      <c r="E725" t="inlineStr">
        <is>
          <t>100.0</t>
        </is>
      </c>
      <c r="F725">
        <f> 16.0 g/100ml</f>
        <v/>
      </c>
      <c r="G725" t="inlineStr">
        <is>
          <t>Incompatible units for 'protein': product is g/100g, requirement is g/100ml</t>
        </is>
      </c>
    </row>
    <row r="726">
      <c r="A726" t="inlineStr">
        <is>
          <t>1.1.26</t>
        </is>
      </c>
      <c r="B726" t="inlineStr">
        <is>
          <t>Resource Glutamin 20x5g</t>
        </is>
      </c>
      <c r="C726" t="inlineStr">
        <is>
          <t>volume</t>
        </is>
      </c>
      <c r="D726" s="10" t="inlineStr">
        <is>
          <t>UNKNOWN</t>
        </is>
      </c>
      <c r="E726" t="inlineStr">
        <is>
          <t>100.0 g</t>
        </is>
      </c>
      <c r="F726">
        <f> 125.0 ml</f>
        <v/>
      </c>
      <c r="G726" t="inlineStr">
        <is>
          <t>Not comparable: product in g, requirement in ml</t>
        </is>
      </c>
    </row>
    <row r="727">
      <c r="A727" t="inlineStr">
        <is>
          <t>1.1.26</t>
        </is>
      </c>
      <c r="B727" t="inlineStr">
        <is>
          <t>Resource Glutamin 20x5g</t>
        </is>
      </c>
      <c r="C727" t="inlineStr">
        <is>
          <t>contains_fiber</t>
        </is>
      </c>
      <c r="D727" s="10" t="inlineStr">
        <is>
          <t>UNKNOWN</t>
        </is>
      </c>
      <c r="E727" t="inlineStr">
        <is>
          <t>N/A</t>
        </is>
      </c>
      <c r="F727" t="inlineStr">
        <is>
          <t>False</t>
        </is>
      </c>
      <c r="G727" t="inlineStr">
        <is>
          <t>Cannot determine 'contains_fiber' for this product</t>
        </is>
      </c>
    </row>
    <row r="728">
      <c r="A728" t="inlineStr">
        <is>
          <t>1.1.27</t>
        </is>
      </c>
      <c r="B728" t="inlineStr">
        <is>
          <t>Isosource Protein 500 ml</t>
        </is>
      </c>
      <c r="C728" t="inlineStr">
        <is>
          <t>energy</t>
        </is>
      </c>
      <c r="D728" s="9" t="inlineStr">
        <is>
          <t>PASS</t>
        </is>
      </c>
      <c r="E728" t="inlineStr">
        <is>
          <t>130.0 kcal/100ml</t>
        </is>
      </c>
      <c r="F728" t="inlineStr">
        <is>
          <t>125.0-130.0 kcal/100ml</t>
        </is>
      </c>
      <c r="G728" t="inlineStr"/>
    </row>
    <row r="729">
      <c r="A729" t="inlineStr">
        <is>
          <t>1.1.27</t>
        </is>
      </c>
      <c r="B729" t="inlineStr">
        <is>
          <t>Isosource Protein 500 ml</t>
        </is>
      </c>
      <c r="C729" t="inlineStr">
        <is>
          <t>protein</t>
        </is>
      </c>
      <c r="D729" s="9" t="inlineStr">
        <is>
          <t>PASS</t>
        </is>
      </c>
      <c r="E729" t="inlineStr">
        <is>
          <t>6.7 g/100ml</t>
        </is>
      </c>
      <c r="F729" t="inlineStr">
        <is>
          <t>6.3-6.7 g/100ml</t>
        </is>
      </c>
      <c r="G729" t="inlineStr"/>
    </row>
    <row r="730">
      <c r="A730" t="inlineStr">
        <is>
          <t>1.1.27</t>
        </is>
      </c>
      <c r="B730" t="inlineStr">
        <is>
          <t>Isosource Protein 500 ml</t>
        </is>
      </c>
      <c r="C730" t="inlineStr">
        <is>
          <t>volume</t>
        </is>
      </c>
      <c r="D730" s="11" t="inlineStr">
        <is>
          <t>FAIL</t>
        </is>
      </c>
      <c r="E730" t="inlineStr">
        <is>
          <t>500.0 ml</t>
        </is>
      </c>
      <c r="F730">
        <f> 1000.0 ml</f>
        <v/>
      </c>
      <c r="G730" t="inlineStr">
        <is>
          <t>500.0 ml != 1000.0 ml</t>
        </is>
      </c>
    </row>
    <row r="731">
      <c r="A731" t="inlineStr">
        <is>
          <t>1.1.27</t>
        </is>
      </c>
      <c r="B731" t="inlineStr">
        <is>
          <t>Isosource Protein 500 ml</t>
        </is>
      </c>
      <c r="C731" t="inlineStr">
        <is>
          <t>contains_fiber</t>
        </is>
      </c>
      <c r="D731" s="9" t="inlineStr">
        <is>
          <t>PASS</t>
        </is>
      </c>
      <c r="E731" t="inlineStr">
        <is>
          <t>fiber=0.0 g/100ml</t>
        </is>
      </c>
      <c r="F731" t="inlineStr">
        <is>
          <t>no fiber</t>
        </is>
      </c>
      <c r="G731" t="inlineStr"/>
    </row>
    <row r="732">
      <c r="A732" t="inlineStr">
        <is>
          <t>1.1.27</t>
        </is>
      </c>
      <c r="B732" t="inlineStr">
        <is>
          <t>Isosource Protein 500 ml</t>
        </is>
      </c>
      <c r="C732" t="inlineStr">
        <is>
          <t>gluten_free</t>
        </is>
      </c>
      <c r="D732" s="9" t="inlineStr">
        <is>
          <t>PASS</t>
        </is>
      </c>
      <c r="E732" t="inlineStr">
        <is>
          <t>True</t>
        </is>
      </c>
      <c r="F732" t="inlineStr">
        <is>
          <t>True</t>
        </is>
      </c>
      <c r="G732" t="inlineStr"/>
    </row>
    <row r="733">
      <c r="A733" t="inlineStr">
        <is>
          <t>1.1.27</t>
        </is>
      </c>
      <c r="B733" t="inlineStr">
        <is>
          <t>Isosource Protein 500 ml</t>
        </is>
      </c>
      <c r="C733" t="inlineStr">
        <is>
          <t>contains_omega3</t>
        </is>
      </c>
      <c r="D733" s="9" t="inlineStr">
        <is>
          <t>PASS</t>
        </is>
      </c>
      <c r="E733" t="inlineStr">
        <is>
          <t>True</t>
        </is>
      </c>
      <c r="F733" t="inlineStr">
        <is>
          <t>True</t>
        </is>
      </c>
      <c r="G733" t="inlineStr"/>
    </row>
    <row r="734">
      <c r="A734" t="inlineStr">
        <is>
          <t>1.1.27</t>
        </is>
      </c>
      <c r="B734" t="inlineStr">
        <is>
          <t>Isosource Protein 500 ml</t>
        </is>
      </c>
      <c r="C734" t="inlineStr">
        <is>
          <t>nutritionally_complete</t>
        </is>
      </c>
      <c r="D734" s="10" t="inlineStr">
        <is>
          <t>UNKNOWN</t>
        </is>
      </c>
      <c r="E734" t="inlineStr">
        <is>
          <t>N/A</t>
        </is>
      </c>
      <c r="F734" t="inlineStr">
        <is>
          <t>True</t>
        </is>
      </c>
      <c r="G734" t="inlineStr">
        <is>
          <t>Cannot determine 'nutritionally_complete' for this product</t>
        </is>
      </c>
    </row>
    <row r="735">
      <c r="A735" t="inlineStr">
        <is>
          <t>1.1.27</t>
        </is>
      </c>
      <c r="B735" t="inlineStr">
        <is>
          <t>Isosource Protein 500 ml</t>
        </is>
      </c>
      <c r="C735" t="inlineStr">
        <is>
          <t>formulation</t>
        </is>
      </c>
      <c r="D735" s="9" t="inlineStr">
        <is>
          <t>PASS</t>
        </is>
      </c>
      <c r="E735" t="inlineStr">
        <is>
          <t>liquid</t>
        </is>
      </c>
      <c r="F735" t="inlineStr">
        <is>
          <t>liquid</t>
        </is>
      </c>
      <c r="G735" t="inlineStr"/>
    </row>
    <row r="736">
      <c r="A736" t="inlineStr">
        <is>
          <t>1.1.27</t>
        </is>
      </c>
      <c r="B736" t="inlineStr">
        <is>
          <t>Isosource Protein 500 ml</t>
        </is>
      </c>
      <c r="C736" t="inlineStr">
        <is>
          <t>route</t>
        </is>
      </c>
      <c r="D736" s="9" t="inlineStr">
        <is>
          <t>PASS</t>
        </is>
      </c>
      <c r="E736" t="inlineStr">
        <is>
          <t>enteral</t>
        </is>
      </c>
      <c r="F736" t="inlineStr">
        <is>
          <t>enteral</t>
        </is>
      </c>
      <c r="G736" t="inlineStr"/>
    </row>
    <row r="737">
      <c r="A737" t="inlineStr">
        <is>
          <t>1.1.27</t>
        </is>
      </c>
      <c r="B737" t="inlineStr">
        <is>
          <t>Isosource Standard 1000 ml</t>
        </is>
      </c>
      <c r="C737" t="inlineStr">
        <is>
          <t>energy</t>
        </is>
      </c>
      <c r="D737" s="11" t="inlineStr">
        <is>
          <t>FAIL</t>
        </is>
      </c>
      <c r="E737" t="inlineStr">
        <is>
          <t>103.0 kcal/100ml</t>
        </is>
      </c>
      <c r="F737" t="inlineStr">
        <is>
          <t>125.0-130.0 kcal/100ml</t>
        </is>
      </c>
      <c r="G737" t="inlineStr">
        <is>
          <t>103.0 outside range 125.0-130.0</t>
        </is>
      </c>
    </row>
    <row r="738">
      <c r="A738" t="inlineStr">
        <is>
          <t>1.1.27</t>
        </is>
      </c>
      <c r="B738" t="inlineStr">
        <is>
          <t>Isosource Standard 1000 ml</t>
        </is>
      </c>
      <c r="C738" t="inlineStr">
        <is>
          <t>protein</t>
        </is>
      </c>
      <c r="D738" s="11" t="inlineStr">
        <is>
          <t>FAIL</t>
        </is>
      </c>
      <c r="E738" t="inlineStr">
        <is>
          <t>4.0 g/100ml</t>
        </is>
      </c>
      <c r="F738" t="inlineStr">
        <is>
          <t>6.3-6.7 g/100ml</t>
        </is>
      </c>
      <c r="G738" t="inlineStr">
        <is>
          <t>4.0 outside range 6.3-6.7</t>
        </is>
      </c>
    </row>
    <row r="739">
      <c r="A739" t="inlineStr">
        <is>
          <t>1.1.27</t>
        </is>
      </c>
      <c r="B739" t="inlineStr">
        <is>
          <t>Isosource Standard 1000 ml</t>
        </is>
      </c>
      <c r="C739" t="inlineStr">
        <is>
          <t>volume</t>
        </is>
      </c>
      <c r="D739" s="9" t="inlineStr">
        <is>
          <t>PASS</t>
        </is>
      </c>
      <c r="E739" t="inlineStr">
        <is>
          <t>1000.0 ml</t>
        </is>
      </c>
      <c r="F739">
        <f> 1000.0 ml</f>
        <v/>
      </c>
      <c r="G739" t="inlineStr"/>
    </row>
    <row r="740">
      <c r="A740" t="inlineStr">
        <is>
          <t>1.1.27</t>
        </is>
      </c>
      <c r="B740" t="inlineStr">
        <is>
          <t>Isosource Standard 1000 ml</t>
        </is>
      </c>
      <c r="C740" t="inlineStr">
        <is>
          <t>contains_fiber</t>
        </is>
      </c>
      <c r="D740" s="9" t="inlineStr">
        <is>
          <t>PASS</t>
        </is>
      </c>
      <c r="E740" t="inlineStr">
        <is>
          <t>fiber=0.0 g/100ml</t>
        </is>
      </c>
      <c r="F740" t="inlineStr">
        <is>
          <t>no fiber</t>
        </is>
      </c>
      <c r="G740" t="inlineStr"/>
    </row>
    <row r="741">
      <c r="A741" t="inlineStr">
        <is>
          <t>1.1.27</t>
        </is>
      </c>
      <c r="B741" t="inlineStr">
        <is>
          <t>Isosource Standard 1000 ml</t>
        </is>
      </c>
      <c r="C741" t="inlineStr">
        <is>
          <t>gluten_free</t>
        </is>
      </c>
      <c r="D741" s="9" t="inlineStr">
        <is>
          <t>PASS</t>
        </is>
      </c>
      <c r="E741" t="inlineStr">
        <is>
          <t>True</t>
        </is>
      </c>
      <c r="F741" t="inlineStr">
        <is>
          <t>True</t>
        </is>
      </c>
      <c r="G741" t="inlineStr"/>
    </row>
    <row r="742">
      <c r="A742" t="inlineStr">
        <is>
          <t>1.1.27</t>
        </is>
      </c>
      <c r="B742" t="inlineStr">
        <is>
          <t>Isosource Standard 1000 ml</t>
        </is>
      </c>
      <c r="C742" t="inlineStr">
        <is>
          <t>contains_omega3</t>
        </is>
      </c>
      <c r="D742" s="9" t="inlineStr">
        <is>
          <t>PASS</t>
        </is>
      </c>
      <c r="E742" t="inlineStr">
        <is>
          <t>True</t>
        </is>
      </c>
      <c r="F742" t="inlineStr">
        <is>
          <t>True</t>
        </is>
      </c>
      <c r="G742" t="inlineStr"/>
    </row>
    <row r="743">
      <c r="A743" t="inlineStr">
        <is>
          <t>1.1.27</t>
        </is>
      </c>
      <c r="B743" t="inlineStr">
        <is>
          <t>Isosource Standard 1000 ml</t>
        </is>
      </c>
      <c r="C743" t="inlineStr">
        <is>
          <t>nutritionally_complete</t>
        </is>
      </c>
      <c r="D743" s="10" t="inlineStr">
        <is>
          <t>UNKNOWN</t>
        </is>
      </c>
      <c r="E743" t="inlineStr">
        <is>
          <t>N/A</t>
        </is>
      </c>
      <c r="F743" t="inlineStr">
        <is>
          <t>True</t>
        </is>
      </c>
      <c r="G743" t="inlineStr">
        <is>
          <t>Cannot determine 'nutritionally_complete' for this product</t>
        </is>
      </c>
    </row>
    <row r="744">
      <c r="A744" t="inlineStr">
        <is>
          <t>1.1.27</t>
        </is>
      </c>
      <c r="B744" t="inlineStr">
        <is>
          <t>Isosource Standard 1000 ml</t>
        </is>
      </c>
      <c r="C744" t="inlineStr">
        <is>
          <t>formulation</t>
        </is>
      </c>
      <c r="D744" s="9" t="inlineStr">
        <is>
          <t>PASS</t>
        </is>
      </c>
      <c r="E744" t="inlineStr">
        <is>
          <t>liquid</t>
        </is>
      </c>
      <c r="F744" t="inlineStr">
        <is>
          <t>liquid</t>
        </is>
      </c>
      <c r="G744" t="inlineStr"/>
    </row>
    <row r="745">
      <c r="A745" t="inlineStr">
        <is>
          <t>1.1.27</t>
        </is>
      </c>
      <c r="B745" t="inlineStr">
        <is>
          <t>Isosource Standard 1000 ml</t>
        </is>
      </c>
      <c r="C745" t="inlineStr">
        <is>
          <t>route</t>
        </is>
      </c>
      <c r="D745" s="9" t="inlineStr">
        <is>
          <t>PASS</t>
        </is>
      </c>
      <c r="E745" t="inlineStr">
        <is>
          <t>enteral</t>
        </is>
      </c>
      <c r="F745" t="inlineStr">
        <is>
          <t>enteral</t>
        </is>
      </c>
      <c r="G745" t="inlineStr"/>
    </row>
    <row r="746">
      <c r="A746" t="inlineStr">
        <is>
          <t>1.1.27</t>
        </is>
      </c>
      <c r="B746" t="inlineStr">
        <is>
          <t>Isosource Standard 500 ml</t>
        </is>
      </c>
      <c r="C746" t="inlineStr">
        <is>
          <t>energy</t>
        </is>
      </c>
      <c r="D746" s="11" t="inlineStr">
        <is>
          <t>FAIL</t>
        </is>
      </c>
      <c r="E746" t="inlineStr">
        <is>
          <t>103.0 kcal/100ml</t>
        </is>
      </c>
      <c r="F746" t="inlineStr">
        <is>
          <t>125.0-130.0 kcal/100ml</t>
        </is>
      </c>
      <c r="G746" t="inlineStr">
        <is>
          <t>103.0 outside range 125.0-130.0</t>
        </is>
      </c>
    </row>
    <row r="747">
      <c r="A747" t="inlineStr">
        <is>
          <t>1.1.27</t>
        </is>
      </c>
      <c r="B747" t="inlineStr">
        <is>
          <t>Isosource Standard 500 ml</t>
        </is>
      </c>
      <c r="C747" t="inlineStr">
        <is>
          <t>protein</t>
        </is>
      </c>
      <c r="D747" s="11" t="inlineStr">
        <is>
          <t>FAIL</t>
        </is>
      </c>
      <c r="E747" t="inlineStr">
        <is>
          <t>4.0 g/100ml</t>
        </is>
      </c>
      <c r="F747" t="inlineStr">
        <is>
          <t>6.3-6.7 g/100ml</t>
        </is>
      </c>
      <c r="G747" t="inlineStr">
        <is>
          <t>4.0 outside range 6.3-6.7</t>
        </is>
      </c>
    </row>
    <row r="748">
      <c r="A748" t="inlineStr">
        <is>
          <t>1.1.27</t>
        </is>
      </c>
      <c r="B748" t="inlineStr">
        <is>
          <t>Isosource Standard 500 ml</t>
        </is>
      </c>
      <c r="C748" t="inlineStr">
        <is>
          <t>volume</t>
        </is>
      </c>
      <c r="D748" s="11" t="inlineStr">
        <is>
          <t>FAIL</t>
        </is>
      </c>
      <c r="E748" t="inlineStr">
        <is>
          <t>500.0 ml</t>
        </is>
      </c>
      <c r="F748">
        <f> 1000.0 ml</f>
        <v/>
      </c>
      <c r="G748" t="inlineStr">
        <is>
          <t>500.0 ml != 1000.0 ml</t>
        </is>
      </c>
    </row>
    <row r="749">
      <c r="A749" t="inlineStr">
        <is>
          <t>1.1.27</t>
        </is>
      </c>
      <c r="B749" t="inlineStr">
        <is>
          <t>Isosource Standard 500 ml</t>
        </is>
      </c>
      <c r="C749" t="inlineStr">
        <is>
          <t>contains_fiber</t>
        </is>
      </c>
      <c r="D749" s="9" t="inlineStr">
        <is>
          <t>PASS</t>
        </is>
      </c>
      <c r="E749" t="inlineStr">
        <is>
          <t>fiber=0.0 g/100ml</t>
        </is>
      </c>
      <c r="F749" t="inlineStr">
        <is>
          <t>no fiber</t>
        </is>
      </c>
      <c r="G749" t="inlineStr"/>
    </row>
    <row r="750">
      <c r="A750" t="inlineStr">
        <is>
          <t>1.1.27</t>
        </is>
      </c>
      <c r="B750" t="inlineStr">
        <is>
          <t>Isosource Standard 500 ml</t>
        </is>
      </c>
      <c r="C750" t="inlineStr">
        <is>
          <t>gluten_free</t>
        </is>
      </c>
      <c r="D750" s="9" t="inlineStr">
        <is>
          <t>PASS</t>
        </is>
      </c>
      <c r="E750" t="inlineStr">
        <is>
          <t>True</t>
        </is>
      </c>
      <c r="F750" t="inlineStr">
        <is>
          <t>True</t>
        </is>
      </c>
      <c r="G750" t="inlineStr"/>
    </row>
    <row r="751">
      <c r="A751" t="inlineStr">
        <is>
          <t>1.1.27</t>
        </is>
      </c>
      <c r="B751" t="inlineStr">
        <is>
          <t>Isosource Standard 500 ml</t>
        </is>
      </c>
      <c r="C751" t="inlineStr">
        <is>
          <t>contains_omega3</t>
        </is>
      </c>
      <c r="D751" s="9" t="inlineStr">
        <is>
          <t>PASS</t>
        </is>
      </c>
      <c r="E751" t="inlineStr">
        <is>
          <t>True</t>
        </is>
      </c>
      <c r="F751" t="inlineStr">
        <is>
          <t>True</t>
        </is>
      </c>
      <c r="G751" t="inlineStr"/>
    </row>
    <row r="752">
      <c r="A752" t="inlineStr">
        <is>
          <t>1.1.27</t>
        </is>
      </c>
      <c r="B752" t="inlineStr">
        <is>
          <t>Isosource Standard 500 ml</t>
        </is>
      </c>
      <c r="C752" t="inlineStr">
        <is>
          <t>nutritionally_complete</t>
        </is>
      </c>
      <c r="D752" s="10" t="inlineStr">
        <is>
          <t>UNKNOWN</t>
        </is>
      </c>
      <c r="E752" t="inlineStr">
        <is>
          <t>N/A</t>
        </is>
      </c>
      <c r="F752" t="inlineStr">
        <is>
          <t>True</t>
        </is>
      </c>
      <c r="G752" t="inlineStr">
        <is>
          <t>Cannot determine 'nutritionally_complete' for this product</t>
        </is>
      </c>
    </row>
    <row r="753">
      <c r="A753" t="inlineStr">
        <is>
          <t>1.1.27</t>
        </is>
      </c>
      <c r="B753" t="inlineStr">
        <is>
          <t>Isosource Standard 500 ml</t>
        </is>
      </c>
      <c r="C753" t="inlineStr">
        <is>
          <t>formulation</t>
        </is>
      </c>
      <c r="D753" s="9" t="inlineStr">
        <is>
          <t>PASS</t>
        </is>
      </c>
      <c r="E753" t="inlineStr">
        <is>
          <t>liquid</t>
        </is>
      </c>
      <c r="F753" t="inlineStr">
        <is>
          <t>liquid</t>
        </is>
      </c>
      <c r="G753" t="inlineStr"/>
    </row>
    <row r="754">
      <c r="A754" t="inlineStr">
        <is>
          <t>1.1.27</t>
        </is>
      </c>
      <c r="B754" t="inlineStr">
        <is>
          <t>Isosource Standard 500 ml</t>
        </is>
      </c>
      <c r="C754" t="inlineStr">
        <is>
          <t>route</t>
        </is>
      </c>
      <c r="D754" s="9" t="inlineStr">
        <is>
          <t>PASS</t>
        </is>
      </c>
      <c r="E754" t="inlineStr">
        <is>
          <t>enteral</t>
        </is>
      </c>
      <c r="F754" t="inlineStr">
        <is>
          <t>enteral</t>
        </is>
      </c>
      <c r="G754" t="inlineStr"/>
    </row>
    <row r="755">
      <c r="A755" t="inlineStr">
        <is>
          <t>1.1.28</t>
        </is>
      </c>
      <c r="B755" t="inlineStr">
        <is>
          <t>Isosource Protein 500 ml</t>
        </is>
      </c>
      <c r="C755" t="inlineStr">
        <is>
          <t>energy</t>
        </is>
      </c>
      <c r="D755" s="9" t="inlineStr">
        <is>
          <t>PASS</t>
        </is>
      </c>
      <c r="E755" t="inlineStr">
        <is>
          <t>130.0 kcal/100ml</t>
        </is>
      </c>
      <c r="F755">
        <f> 126.0 kcal/100ml</f>
        <v/>
      </c>
      <c r="G755" t="inlineStr"/>
    </row>
    <row r="756">
      <c r="A756" t="inlineStr">
        <is>
          <t>1.1.28</t>
        </is>
      </c>
      <c r="B756" t="inlineStr">
        <is>
          <t>Isosource Protein 500 ml</t>
        </is>
      </c>
      <c r="C756" t="inlineStr">
        <is>
          <t>volume</t>
        </is>
      </c>
      <c r="D756" s="9" t="inlineStr">
        <is>
          <t>PASS</t>
        </is>
      </c>
      <c r="E756" t="inlineStr">
        <is>
          <t>500.0 ml</t>
        </is>
      </c>
      <c r="F756">
        <f> 500.0 ml</f>
        <v/>
      </c>
      <c r="G756" t="inlineStr"/>
    </row>
    <row r="757">
      <c r="A757" t="inlineStr">
        <is>
          <t>1.1.28</t>
        </is>
      </c>
      <c r="B757" t="inlineStr">
        <is>
          <t>Isosource Protein 500 ml</t>
        </is>
      </c>
      <c r="C757" t="inlineStr">
        <is>
          <t>contains_fiber</t>
        </is>
      </c>
      <c r="D757" s="9" t="inlineStr">
        <is>
          <t>PASS</t>
        </is>
      </c>
      <c r="E757" t="inlineStr">
        <is>
          <t>fiber=0.0 g/100ml</t>
        </is>
      </c>
      <c r="F757" t="inlineStr">
        <is>
          <t>no fiber</t>
        </is>
      </c>
      <c r="G757" t="inlineStr"/>
    </row>
    <row r="758">
      <c r="A758" t="inlineStr">
        <is>
          <t>1.1.28</t>
        </is>
      </c>
      <c r="B758" t="inlineStr">
        <is>
          <t>Isosource Protein 500 ml</t>
        </is>
      </c>
      <c r="C758" t="inlineStr">
        <is>
          <t>gluten_free</t>
        </is>
      </c>
      <c r="D758" s="9" t="inlineStr">
        <is>
          <t>PASS</t>
        </is>
      </c>
      <c r="E758" t="inlineStr">
        <is>
          <t>True</t>
        </is>
      </c>
      <c r="F758" t="inlineStr">
        <is>
          <t>True</t>
        </is>
      </c>
      <c r="G758" t="inlineStr"/>
    </row>
    <row r="759">
      <c r="A759" t="inlineStr">
        <is>
          <t>1.1.28</t>
        </is>
      </c>
      <c r="B759" t="inlineStr">
        <is>
          <t>Isosource Protein 500 ml</t>
        </is>
      </c>
      <c r="C759" t="inlineStr">
        <is>
          <t>nutritionally_complete</t>
        </is>
      </c>
      <c r="D759" s="10" t="inlineStr">
        <is>
          <t>UNKNOWN</t>
        </is>
      </c>
      <c r="E759" t="inlineStr">
        <is>
          <t>N/A</t>
        </is>
      </c>
      <c r="F759" t="inlineStr">
        <is>
          <t>True</t>
        </is>
      </c>
      <c r="G759" t="inlineStr">
        <is>
          <t>Cannot determine 'nutritionally_complete' for this product</t>
        </is>
      </c>
    </row>
    <row r="760">
      <c r="A760" t="inlineStr">
        <is>
          <t>1.1.28</t>
        </is>
      </c>
      <c r="B760" t="inlineStr">
        <is>
          <t>Isosource Protein 500 ml</t>
        </is>
      </c>
      <c r="C760" t="inlineStr">
        <is>
          <t>formulation</t>
        </is>
      </c>
      <c r="D760" s="9" t="inlineStr">
        <is>
          <t>PASS</t>
        </is>
      </c>
      <c r="E760" t="inlineStr">
        <is>
          <t>liquid</t>
        </is>
      </c>
      <c r="F760" t="inlineStr">
        <is>
          <t>liquid</t>
        </is>
      </c>
      <c r="G760" t="inlineStr"/>
    </row>
    <row r="761">
      <c r="A761" t="inlineStr">
        <is>
          <t>1.1.28</t>
        </is>
      </c>
      <c r="B761" t="inlineStr">
        <is>
          <t>Isosource Protein 500 ml</t>
        </is>
      </c>
      <c r="C761" t="inlineStr">
        <is>
          <t>route</t>
        </is>
      </c>
      <c r="D761" s="9" t="inlineStr">
        <is>
          <t>PASS</t>
        </is>
      </c>
      <c r="E761" t="inlineStr">
        <is>
          <t>enteral</t>
        </is>
      </c>
      <c r="F761" t="inlineStr">
        <is>
          <t>enteral</t>
        </is>
      </c>
      <c r="G761" t="inlineStr"/>
    </row>
    <row r="762">
      <c r="A762" t="inlineStr">
        <is>
          <t>1.1.28</t>
        </is>
      </c>
      <c r="B762" t="inlineStr">
        <is>
          <t>Isosource Standard 500 ml</t>
        </is>
      </c>
      <c r="C762" t="inlineStr">
        <is>
          <t>energy</t>
        </is>
      </c>
      <c r="D762" s="11" t="inlineStr">
        <is>
          <t>FAIL</t>
        </is>
      </c>
      <c r="E762" t="inlineStr">
        <is>
          <t>103.0 kcal/100ml</t>
        </is>
      </c>
      <c r="F762">
        <f> 126.0 kcal/100ml</f>
        <v/>
      </c>
      <c r="G762" t="inlineStr">
        <is>
          <t>103.0 does not satisfy = 126.0</t>
        </is>
      </c>
    </row>
    <row r="763">
      <c r="A763" t="inlineStr">
        <is>
          <t>1.1.28</t>
        </is>
      </c>
      <c r="B763" t="inlineStr">
        <is>
          <t>Isosource Standard 500 ml</t>
        </is>
      </c>
      <c r="C763" t="inlineStr">
        <is>
          <t>volume</t>
        </is>
      </c>
      <c r="D763" s="9" t="inlineStr">
        <is>
          <t>PASS</t>
        </is>
      </c>
      <c r="E763" t="inlineStr">
        <is>
          <t>500.0 ml</t>
        </is>
      </c>
      <c r="F763">
        <f> 500.0 ml</f>
        <v/>
      </c>
      <c r="G763" t="inlineStr"/>
    </row>
    <row r="764">
      <c r="A764" t="inlineStr">
        <is>
          <t>1.1.28</t>
        </is>
      </c>
      <c r="B764" t="inlineStr">
        <is>
          <t>Isosource Standard 500 ml</t>
        </is>
      </c>
      <c r="C764" t="inlineStr">
        <is>
          <t>contains_fiber</t>
        </is>
      </c>
      <c r="D764" s="9" t="inlineStr">
        <is>
          <t>PASS</t>
        </is>
      </c>
      <c r="E764" t="inlineStr">
        <is>
          <t>fiber=0.0 g/100ml</t>
        </is>
      </c>
      <c r="F764" t="inlineStr">
        <is>
          <t>no fiber</t>
        </is>
      </c>
      <c r="G764" t="inlineStr"/>
    </row>
    <row r="765">
      <c r="A765" t="inlineStr">
        <is>
          <t>1.1.28</t>
        </is>
      </c>
      <c r="B765" t="inlineStr">
        <is>
          <t>Isosource Standard 500 ml</t>
        </is>
      </c>
      <c r="C765" t="inlineStr">
        <is>
          <t>gluten_free</t>
        </is>
      </c>
      <c r="D765" s="9" t="inlineStr">
        <is>
          <t>PASS</t>
        </is>
      </c>
      <c r="E765" t="inlineStr">
        <is>
          <t>True</t>
        </is>
      </c>
      <c r="F765" t="inlineStr">
        <is>
          <t>True</t>
        </is>
      </c>
      <c r="G765" t="inlineStr"/>
    </row>
    <row r="766">
      <c r="A766" t="inlineStr">
        <is>
          <t>1.1.28</t>
        </is>
      </c>
      <c r="B766" t="inlineStr">
        <is>
          <t>Isosource Standard 500 ml</t>
        </is>
      </c>
      <c r="C766" t="inlineStr">
        <is>
          <t>nutritionally_complete</t>
        </is>
      </c>
      <c r="D766" s="10" t="inlineStr">
        <is>
          <t>UNKNOWN</t>
        </is>
      </c>
      <c r="E766" t="inlineStr">
        <is>
          <t>N/A</t>
        </is>
      </c>
      <c r="F766" t="inlineStr">
        <is>
          <t>True</t>
        </is>
      </c>
      <c r="G766" t="inlineStr">
        <is>
          <t>Cannot determine 'nutritionally_complete' for this product</t>
        </is>
      </c>
    </row>
    <row r="767">
      <c r="A767" t="inlineStr">
        <is>
          <t>1.1.28</t>
        </is>
      </c>
      <c r="B767" t="inlineStr">
        <is>
          <t>Isosource Standard 500 ml</t>
        </is>
      </c>
      <c r="C767" t="inlineStr">
        <is>
          <t>formulation</t>
        </is>
      </c>
      <c r="D767" s="9" t="inlineStr">
        <is>
          <t>PASS</t>
        </is>
      </c>
      <c r="E767" t="inlineStr">
        <is>
          <t>liquid</t>
        </is>
      </c>
      <c r="F767" t="inlineStr">
        <is>
          <t>liquid</t>
        </is>
      </c>
      <c r="G767" t="inlineStr"/>
    </row>
    <row r="768">
      <c r="A768" t="inlineStr">
        <is>
          <t>1.1.28</t>
        </is>
      </c>
      <c r="B768" t="inlineStr">
        <is>
          <t>Isosource Standard 500 ml</t>
        </is>
      </c>
      <c r="C768" t="inlineStr">
        <is>
          <t>route</t>
        </is>
      </c>
      <c r="D768" s="9" t="inlineStr">
        <is>
          <t>PASS</t>
        </is>
      </c>
      <c r="E768" t="inlineStr">
        <is>
          <t>enteral</t>
        </is>
      </c>
      <c r="F768" t="inlineStr">
        <is>
          <t>enteral</t>
        </is>
      </c>
      <c r="G768" t="inlineStr"/>
    </row>
    <row r="769">
      <c r="A769" t="inlineStr">
        <is>
          <t>1.1.28</t>
        </is>
      </c>
      <c r="B769" t="inlineStr">
        <is>
          <t>Isosource Energy 500 ml</t>
        </is>
      </c>
      <c r="C769" t="inlineStr">
        <is>
          <t>energy</t>
        </is>
      </c>
      <c r="D769" s="11" t="inlineStr">
        <is>
          <t>FAIL</t>
        </is>
      </c>
      <c r="E769" t="inlineStr">
        <is>
          <t>159.0 kcal/100ml</t>
        </is>
      </c>
      <c r="F769">
        <f> 126.0 kcal/100ml</f>
        <v/>
      </c>
      <c r="G769" t="inlineStr">
        <is>
          <t>159.0 does not satisfy = 126.0</t>
        </is>
      </c>
    </row>
    <row r="770">
      <c r="A770" t="inlineStr">
        <is>
          <t>1.1.28</t>
        </is>
      </c>
      <c r="B770" t="inlineStr">
        <is>
          <t>Isosource Energy 500 ml</t>
        </is>
      </c>
      <c r="C770" t="inlineStr">
        <is>
          <t>volume</t>
        </is>
      </c>
      <c r="D770" s="9" t="inlineStr">
        <is>
          <t>PASS</t>
        </is>
      </c>
      <c r="E770" t="inlineStr">
        <is>
          <t>500.0 ml</t>
        </is>
      </c>
      <c r="F770">
        <f> 500.0 ml</f>
        <v/>
      </c>
      <c r="G770" t="inlineStr"/>
    </row>
    <row r="771">
      <c r="A771" t="inlineStr">
        <is>
          <t>1.1.28</t>
        </is>
      </c>
      <c r="B771" t="inlineStr">
        <is>
          <t>Isosource Energy 500 ml</t>
        </is>
      </c>
      <c r="C771" t="inlineStr">
        <is>
          <t>contains_fiber</t>
        </is>
      </c>
      <c r="D771" s="9" t="inlineStr">
        <is>
          <t>PASS</t>
        </is>
      </c>
      <c r="E771" t="inlineStr">
        <is>
          <t>fiber=0.0 g/100ml</t>
        </is>
      </c>
      <c r="F771" t="inlineStr">
        <is>
          <t>no fiber</t>
        </is>
      </c>
      <c r="G771" t="inlineStr"/>
    </row>
    <row r="772">
      <c r="A772" t="inlineStr">
        <is>
          <t>1.1.28</t>
        </is>
      </c>
      <c r="B772" t="inlineStr">
        <is>
          <t>Isosource Energy 500 ml</t>
        </is>
      </c>
      <c r="C772" t="inlineStr">
        <is>
          <t>gluten_free</t>
        </is>
      </c>
      <c r="D772" s="9" t="inlineStr">
        <is>
          <t>PASS</t>
        </is>
      </c>
      <c r="E772" t="inlineStr">
        <is>
          <t>True</t>
        </is>
      </c>
      <c r="F772" t="inlineStr">
        <is>
          <t>True</t>
        </is>
      </c>
      <c r="G772" t="inlineStr"/>
    </row>
    <row r="773">
      <c r="A773" t="inlineStr">
        <is>
          <t>1.1.28</t>
        </is>
      </c>
      <c r="B773" t="inlineStr">
        <is>
          <t>Isosource Energy 500 ml</t>
        </is>
      </c>
      <c r="C773" t="inlineStr">
        <is>
          <t>nutritionally_complete</t>
        </is>
      </c>
      <c r="D773" s="10" t="inlineStr">
        <is>
          <t>UNKNOWN</t>
        </is>
      </c>
      <c r="E773" t="inlineStr">
        <is>
          <t>N/A</t>
        </is>
      </c>
      <c r="F773" t="inlineStr">
        <is>
          <t>True</t>
        </is>
      </c>
      <c r="G773" t="inlineStr">
        <is>
          <t>Cannot determine 'nutritionally_complete' for this product</t>
        </is>
      </c>
    </row>
    <row r="774">
      <c r="A774" t="inlineStr">
        <is>
          <t>1.1.28</t>
        </is>
      </c>
      <c r="B774" t="inlineStr">
        <is>
          <t>Isosource Energy 500 ml</t>
        </is>
      </c>
      <c r="C774" t="inlineStr">
        <is>
          <t>formulation</t>
        </is>
      </c>
      <c r="D774" s="9" t="inlineStr">
        <is>
          <t>PASS</t>
        </is>
      </c>
      <c r="E774" t="inlineStr">
        <is>
          <t>liquid</t>
        </is>
      </c>
      <c r="F774" t="inlineStr">
        <is>
          <t>liquid</t>
        </is>
      </c>
      <c r="G774" t="inlineStr"/>
    </row>
    <row r="775">
      <c r="A775" t="inlineStr">
        <is>
          <t>1.1.28</t>
        </is>
      </c>
      <c r="B775" t="inlineStr">
        <is>
          <t>Isosource Energy 500 ml</t>
        </is>
      </c>
      <c r="C775" t="inlineStr">
        <is>
          <t>route</t>
        </is>
      </c>
      <c r="D775" s="9" t="inlineStr">
        <is>
          <t>PASS</t>
        </is>
      </c>
      <c r="E775" t="inlineStr">
        <is>
          <t>enteral</t>
        </is>
      </c>
      <c r="F775" t="inlineStr">
        <is>
          <t>enteral</t>
        </is>
      </c>
      <c r="G775" t="inlineStr"/>
    </row>
    <row r="776">
      <c r="A776" t="inlineStr">
        <is>
          <t>1.1.29</t>
        </is>
      </c>
      <c r="B776" t="inlineStr">
        <is>
          <t>Isosource Standard Fibre 500 ml</t>
        </is>
      </c>
      <c r="C776" t="inlineStr">
        <is>
          <t>energy</t>
        </is>
      </c>
      <c r="D776" s="11" t="inlineStr">
        <is>
          <t>FAIL</t>
        </is>
      </c>
      <c r="E776" t="inlineStr">
        <is>
          <t>103.0 kcal/100ml</t>
        </is>
      </c>
      <c r="F776" t="inlineStr">
        <is>
          <t>150.0-155.0 kcal/100ml</t>
        </is>
      </c>
      <c r="G776" t="inlineStr">
        <is>
          <t>103.0 outside range 150.0-155.0</t>
        </is>
      </c>
    </row>
    <row r="777">
      <c r="A777" t="inlineStr">
        <is>
          <t>1.1.29</t>
        </is>
      </c>
      <c r="B777" t="inlineStr">
        <is>
          <t>Isosource Standard Fibre 500 ml</t>
        </is>
      </c>
      <c r="C777" t="inlineStr">
        <is>
          <t>osmolarity</t>
        </is>
      </c>
      <c r="D777" s="9" t="inlineStr">
        <is>
          <t>PASS</t>
        </is>
      </c>
      <c r="E777" t="inlineStr">
        <is>
          <t>249.0 mOsm/l</t>
        </is>
      </c>
      <c r="F777" t="inlineStr">
        <is>
          <t>&lt;= 390.0 mOsm/l</t>
        </is>
      </c>
      <c r="G777" t="inlineStr"/>
    </row>
    <row r="778">
      <c r="A778" t="inlineStr">
        <is>
          <t>1.1.29</t>
        </is>
      </c>
      <c r="B778" t="inlineStr">
        <is>
          <t>Isosource Standard Fibre 500 ml</t>
        </is>
      </c>
      <c r="C778" t="inlineStr">
        <is>
          <t>protein</t>
        </is>
      </c>
      <c r="D778" s="11" t="inlineStr">
        <is>
          <t>FAIL</t>
        </is>
      </c>
      <c r="E778" t="inlineStr">
        <is>
          <t>4.0 g/100ml</t>
        </is>
      </c>
      <c r="F778" t="inlineStr">
        <is>
          <t>&gt;= 7.5 g/100ml</t>
        </is>
      </c>
      <c r="G778" t="inlineStr">
        <is>
          <t>4.0 does not satisfy &gt;= 7.5</t>
        </is>
      </c>
    </row>
    <row r="779">
      <c r="A779" t="inlineStr">
        <is>
          <t>1.1.29</t>
        </is>
      </c>
      <c r="B779" t="inlineStr">
        <is>
          <t>Isosource Standard Fibre 500 ml</t>
        </is>
      </c>
      <c r="C779" t="inlineStr">
        <is>
          <t>fiber</t>
        </is>
      </c>
      <c r="D779" s="9" t="inlineStr">
        <is>
          <t>PASS</t>
        </is>
      </c>
      <c r="E779" t="inlineStr">
        <is>
          <t>1.5 g/100ml</t>
        </is>
      </c>
      <c r="F779">
        <f> 1.5 g/100ml</f>
        <v/>
      </c>
      <c r="G779" t="inlineStr"/>
    </row>
    <row r="780">
      <c r="A780" t="inlineStr">
        <is>
          <t>1.1.29</t>
        </is>
      </c>
      <c r="B780" t="inlineStr">
        <is>
          <t>Isosource Standard Fibre 500 ml</t>
        </is>
      </c>
      <c r="C780" t="inlineStr">
        <is>
          <t>volume</t>
        </is>
      </c>
      <c r="D780" s="9" t="inlineStr">
        <is>
          <t>PASS</t>
        </is>
      </c>
      <c r="E780" t="inlineStr">
        <is>
          <t>500.0 ml</t>
        </is>
      </c>
      <c r="F780">
        <f> 500.0 ml</f>
        <v/>
      </c>
      <c r="G780" t="inlineStr"/>
    </row>
    <row r="781">
      <c r="A781" t="inlineStr">
        <is>
          <t>1.1.29</t>
        </is>
      </c>
      <c r="B781" t="inlineStr">
        <is>
          <t>Isosource Standard Fibre 500 ml</t>
        </is>
      </c>
      <c r="C781" t="inlineStr">
        <is>
          <t>contains_fiber</t>
        </is>
      </c>
      <c r="D781" s="9" t="inlineStr">
        <is>
          <t>PASS</t>
        </is>
      </c>
      <c r="E781" t="inlineStr">
        <is>
          <t>fiber=1.5 g/100ml</t>
        </is>
      </c>
      <c r="F781" t="inlineStr">
        <is>
          <t>contains fiber</t>
        </is>
      </c>
      <c r="G781" t="inlineStr"/>
    </row>
    <row r="782">
      <c r="A782" t="inlineStr">
        <is>
          <t>1.1.29</t>
        </is>
      </c>
      <c r="B782" t="inlineStr">
        <is>
          <t>Isosource Standard Fibre 500 ml</t>
        </is>
      </c>
      <c r="C782" t="inlineStr">
        <is>
          <t>gluten_free</t>
        </is>
      </c>
      <c r="D782" s="9" t="inlineStr">
        <is>
          <t>PASS</t>
        </is>
      </c>
      <c r="E782" t="inlineStr">
        <is>
          <t>True</t>
        </is>
      </c>
      <c r="F782" t="inlineStr">
        <is>
          <t>True</t>
        </is>
      </c>
      <c r="G782" t="inlineStr"/>
    </row>
    <row r="783">
      <c r="A783" t="inlineStr">
        <is>
          <t>1.1.29</t>
        </is>
      </c>
      <c r="B783" t="inlineStr">
        <is>
          <t>Isosource Standard Fibre 500 ml</t>
        </is>
      </c>
      <c r="C783" t="inlineStr">
        <is>
          <t>lactose_free</t>
        </is>
      </c>
      <c r="D783" s="9" t="inlineStr">
        <is>
          <t>PASS</t>
        </is>
      </c>
      <c r="E783" t="inlineStr">
        <is>
          <t>True</t>
        </is>
      </c>
      <c r="F783" t="inlineStr">
        <is>
          <t>True</t>
        </is>
      </c>
      <c r="G783" t="inlineStr"/>
    </row>
    <row r="784">
      <c r="A784" t="inlineStr">
        <is>
          <t>1.1.29</t>
        </is>
      </c>
      <c r="B784" t="inlineStr">
        <is>
          <t>Isosource Standard Fibre 500 ml</t>
        </is>
      </c>
      <c r="C784" t="inlineStr">
        <is>
          <t>nutritionally_complete</t>
        </is>
      </c>
      <c r="D784" s="10" t="inlineStr">
        <is>
          <t>UNKNOWN</t>
        </is>
      </c>
      <c r="E784" t="inlineStr">
        <is>
          <t>N/A</t>
        </is>
      </c>
      <c r="F784" t="inlineStr">
        <is>
          <t>True</t>
        </is>
      </c>
      <c r="G784" t="inlineStr">
        <is>
          <t>Cannot determine 'nutritionally_complete' for this product</t>
        </is>
      </c>
    </row>
    <row r="785">
      <c r="A785" t="inlineStr">
        <is>
          <t>1.1.29</t>
        </is>
      </c>
      <c r="B785" t="inlineStr">
        <is>
          <t>Isosource Standard Fibre 500 ml</t>
        </is>
      </c>
      <c r="C785" t="inlineStr">
        <is>
          <t>formulation</t>
        </is>
      </c>
      <c r="D785" s="9" t="inlineStr">
        <is>
          <t>PASS</t>
        </is>
      </c>
      <c r="E785" t="inlineStr">
        <is>
          <t>liquid</t>
        </is>
      </c>
      <c r="F785" t="inlineStr">
        <is>
          <t>liquid</t>
        </is>
      </c>
      <c r="G785" t="inlineStr"/>
    </row>
    <row r="786">
      <c r="A786" t="inlineStr">
        <is>
          <t>1.1.29</t>
        </is>
      </c>
      <c r="B786" t="inlineStr">
        <is>
          <t>Isosource Standard Fibre 500 ml</t>
        </is>
      </c>
      <c r="C786" t="inlineStr">
        <is>
          <t>route</t>
        </is>
      </c>
      <c r="D786" s="9" t="inlineStr">
        <is>
          <t>PASS</t>
        </is>
      </c>
      <c r="E786" t="inlineStr">
        <is>
          <t>enteral</t>
        </is>
      </c>
      <c r="F786" t="inlineStr">
        <is>
          <t>enteral</t>
        </is>
      </c>
      <c r="G786" t="inlineStr"/>
    </row>
    <row r="787">
      <c r="A787" t="inlineStr">
        <is>
          <t>1.1.29</t>
        </is>
      </c>
      <c r="B787" t="inlineStr">
        <is>
          <t>Isosource Energy Fibre 500 ml</t>
        </is>
      </c>
      <c r="C787" t="inlineStr">
        <is>
          <t>energy</t>
        </is>
      </c>
      <c r="D787" s="11" t="inlineStr">
        <is>
          <t>FAIL</t>
        </is>
      </c>
      <c r="E787" t="inlineStr">
        <is>
          <t>160.0 kcal/100ml</t>
        </is>
      </c>
      <c r="F787" t="inlineStr">
        <is>
          <t>150.0-155.0 kcal/100ml</t>
        </is>
      </c>
      <c r="G787" t="inlineStr">
        <is>
          <t>160.0 outside range 150.0-155.0</t>
        </is>
      </c>
    </row>
    <row r="788">
      <c r="A788" t="inlineStr">
        <is>
          <t>1.1.29</t>
        </is>
      </c>
      <c r="B788" t="inlineStr">
        <is>
          <t>Isosource Energy Fibre 500 ml</t>
        </is>
      </c>
      <c r="C788" t="inlineStr">
        <is>
          <t>osmolarity</t>
        </is>
      </c>
      <c r="D788" s="9" t="inlineStr">
        <is>
          <t>PASS</t>
        </is>
      </c>
      <c r="E788" t="inlineStr">
        <is>
          <t>315.0 mOsm/l</t>
        </is>
      </c>
      <c r="F788" t="inlineStr">
        <is>
          <t>&lt;= 390.0 mOsm/l</t>
        </is>
      </c>
      <c r="G788" t="inlineStr"/>
    </row>
    <row r="789">
      <c r="A789" t="inlineStr">
        <is>
          <t>1.1.29</t>
        </is>
      </c>
      <c r="B789" t="inlineStr">
        <is>
          <t>Isosource Energy Fibre 500 ml</t>
        </is>
      </c>
      <c r="C789" t="inlineStr">
        <is>
          <t>protein</t>
        </is>
      </c>
      <c r="D789" s="11" t="inlineStr">
        <is>
          <t>FAIL</t>
        </is>
      </c>
      <c r="E789" t="inlineStr">
        <is>
          <t>6.3 g/100ml</t>
        </is>
      </c>
      <c r="F789" t="inlineStr">
        <is>
          <t>&gt;= 7.5 g/100ml</t>
        </is>
      </c>
      <c r="G789" t="inlineStr">
        <is>
          <t>6.3 does not satisfy &gt;= 7.5</t>
        </is>
      </c>
    </row>
    <row r="790">
      <c r="A790" t="inlineStr">
        <is>
          <t>1.1.29</t>
        </is>
      </c>
      <c r="B790" t="inlineStr">
        <is>
          <t>Isosource Energy Fibre 500 ml</t>
        </is>
      </c>
      <c r="C790" t="inlineStr">
        <is>
          <t>fiber</t>
        </is>
      </c>
      <c r="D790" s="9" t="inlineStr">
        <is>
          <t>PASS</t>
        </is>
      </c>
      <c r="E790" t="inlineStr">
        <is>
          <t>1.5 g/100ml</t>
        </is>
      </c>
      <c r="F790">
        <f> 1.5 g/100ml</f>
        <v/>
      </c>
      <c r="G790" t="inlineStr"/>
    </row>
    <row r="791">
      <c r="A791" t="inlineStr">
        <is>
          <t>1.1.29</t>
        </is>
      </c>
      <c r="B791" t="inlineStr">
        <is>
          <t>Isosource Energy Fibre 500 ml</t>
        </is>
      </c>
      <c r="C791" t="inlineStr">
        <is>
          <t>volume</t>
        </is>
      </c>
      <c r="D791" s="9" t="inlineStr">
        <is>
          <t>PASS</t>
        </is>
      </c>
      <c r="E791" t="inlineStr">
        <is>
          <t>500.0 ml</t>
        </is>
      </c>
      <c r="F791">
        <f> 500.0 ml</f>
        <v/>
      </c>
      <c r="G791" t="inlineStr"/>
    </row>
    <row r="792">
      <c r="A792" t="inlineStr">
        <is>
          <t>1.1.29</t>
        </is>
      </c>
      <c r="B792" t="inlineStr">
        <is>
          <t>Isosource Energy Fibre 500 ml</t>
        </is>
      </c>
      <c r="C792" t="inlineStr">
        <is>
          <t>contains_fiber</t>
        </is>
      </c>
      <c r="D792" s="9" t="inlineStr">
        <is>
          <t>PASS</t>
        </is>
      </c>
      <c r="E792" t="inlineStr">
        <is>
          <t>fiber=1.5 g/100ml</t>
        </is>
      </c>
      <c r="F792" t="inlineStr">
        <is>
          <t>contains fiber</t>
        </is>
      </c>
      <c r="G792" t="inlineStr"/>
    </row>
    <row r="793">
      <c r="A793" t="inlineStr">
        <is>
          <t>1.1.29</t>
        </is>
      </c>
      <c r="B793" t="inlineStr">
        <is>
          <t>Isosource Energy Fibre 500 ml</t>
        </is>
      </c>
      <c r="C793" t="inlineStr">
        <is>
          <t>gluten_free</t>
        </is>
      </c>
      <c r="D793" s="9" t="inlineStr">
        <is>
          <t>PASS</t>
        </is>
      </c>
      <c r="E793" t="inlineStr">
        <is>
          <t>True</t>
        </is>
      </c>
      <c r="F793" t="inlineStr">
        <is>
          <t>True</t>
        </is>
      </c>
      <c r="G793" t="inlineStr"/>
    </row>
    <row r="794">
      <c r="A794" t="inlineStr">
        <is>
          <t>1.1.29</t>
        </is>
      </c>
      <c r="B794" t="inlineStr">
        <is>
          <t>Isosource Energy Fibre 500 ml</t>
        </is>
      </c>
      <c r="C794" t="inlineStr">
        <is>
          <t>lactose_free</t>
        </is>
      </c>
      <c r="D794" s="9" t="inlineStr">
        <is>
          <t>PASS</t>
        </is>
      </c>
      <c r="E794" t="inlineStr">
        <is>
          <t>True</t>
        </is>
      </c>
      <c r="F794" t="inlineStr">
        <is>
          <t>True</t>
        </is>
      </c>
      <c r="G794" t="inlineStr"/>
    </row>
    <row r="795">
      <c r="A795" t="inlineStr">
        <is>
          <t>1.1.29</t>
        </is>
      </c>
      <c r="B795" t="inlineStr">
        <is>
          <t>Isosource Energy Fibre 500 ml</t>
        </is>
      </c>
      <c r="C795" t="inlineStr">
        <is>
          <t>nutritionally_complete</t>
        </is>
      </c>
      <c r="D795" s="10" t="inlineStr">
        <is>
          <t>UNKNOWN</t>
        </is>
      </c>
      <c r="E795" t="inlineStr">
        <is>
          <t>N/A</t>
        </is>
      </c>
      <c r="F795" t="inlineStr">
        <is>
          <t>True</t>
        </is>
      </c>
      <c r="G795" t="inlineStr">
        <is>
          <t>Cannot determine 'nutritionally_complete' for this product</t>
        </is>
      </c>
    </row>
    <row r="796">
      <c r="A796" t="inlineStr">
        <is>
          <t>1.1.29</t>
        </is>
      </c>
      <c r="B796" t="inlineStr">
        <is>
          <t>Isosource Energy Fibre 500 ml</t>
        </is>
      </c>
      <c r="C796" t="inlineStr">
        <is>
          <t>formulation</t>
        </is>
      </c>
      <c r="D796" s="9" t="inlineStr">
        <is>
          <t>PASS</t>
        </is>
      </c>
      <c r="E796" t="inlineStr">
        <is>
          <t>liquid</t>
        </is>
      </c>
      <c r="F796" t="inlineStr">
        <is>
          <t>liquid</t>
        </is>
      </c>
      <c r="G796" t="inlineStr"/>
    </row>
    <row r="797">
      <c r="A797" t="inlineStr">
        <is>
          <t>1.1.29</t>
        </is>
      </c>
      <c r="B797" t="inlineStr">
        <is>
          <t>Isosource Energy Fibre 500 ml</t>
        </is>
      </c>
      <c r="C797" t="inlineStr">
        <is>
          <t>route</t>
        </is>
      </c>
      <c r="D797" s="9" t="inlineStr">
        <is>
          <t>PASS</t>
        </is>
      </c>
      <c r="E797" t="inlineStr">
        <is>
          <t>enteral</t>
        </is>
      </c>
      <c r="F797" t="inlineStr">
        <is>
          <t>enteral</t>
        </is>
      </c>
      <c r="G797" t="inlineStr"/>
    </row>
    <row r="798">
      <c r="A798" t="inlineStr">
        <is>
          <t>1.1.29</t>
        </is>
      </c>
      <c r="B798" t="inlineStr">
        <is>
          <t>Novasource GI Advance 500 ml</t>
        </is>
      </c>
      <c r="C798" t="inlineStr">
        <is>
          <t>energy</t>
        </is>
      </c>
      <c r="D798" s="9" t="inlineStr">
        <is>
          <t>PASS</t>
        </is>
      </c>
      <c r="E798" t="inlineStr">
        <is>
          <t>155.0 kcal/100ml</t>
        </is>
      </c>
      <c r="F798" t="inlineStr">
        <is>
          <t>150.0-155.0 kcal/100ml</t>
        </is>
      </c>
      <c r="G798" t="inlineStr"/>
    </row>
    <row r="799">
      <c r="A799" t="inlineStr">
        <is>
          <t>1.1.29</t>
        </is>
      </c>
      <c r="B799" t="inlineStr">
        <is>
          <t>Novasource GI Advance 500 ml</t>
        </is>
      </c>
      <c r="C799" t="inlineStr">
        <is>
          <t>osmolarity</t>
        </is>
      </c>
      <c r="D799" s="9" t="inlineStr">
        <is>
          <t>PASS</t>
        </is>
      </c>
      <c r="E799" t="inlineStr">
        <is>
          <t>335.0 mOsm/l</t>
        </is>
      </c>
      <c r="F799" t="inlineStr">
        <is>
          <t>&lt;= 390.0 mOsm/l</t>
        </is>
      </c>
      <c r="G799" t="inlineStr"/>
    </row>
    <row r="800">
      <c r="A800" t="inlineStr">
        <is>
          <t>1.1.29</t>
        </is>
      </c>
      <c r="B800" t="inlineStr">
        <is>
          <t>Novasource GI Advance 500 ml</t>
        </is>
      </c>
      <c r="C800" t="inlineStr">
        <is>
          <t>protein</t>
        </is>
      </c>
      <c r="D800" s="9" t="inlineStr">
        <is>
          <t>PASS</t>
        </is>
      </c>
      <c r="E800" t="inlineStr">
        <is>
          <t>9.6 g/100ml</t>
        </is>
      </c>
      <c r="F800" t="inlineStr">
        <is>
          <t>&gt;= 7.5 g/100ml</t>
        </is>
      </c>
      <c r="G800" t="inlineStr"/>
    </row>
    <row r="801">
      <c r="A801" t="inlineStr">
        <is>
          <t>1.1.29</t>
        </is>
      </c>
      <c r="B801" t="inlineStr">
        <is>
          <t>Novasource GI Advance 500 ml</t>
        </is>
      </c>
      <c r="C801" t="inlineStr">
        <is>
          <t>fiber</t>
        </is>
      </c>
      <c r="D801" s="11" t="inlineStr">
        <is>
          <t>FAIL</t>
        </is>
      </c>
      <c r="E801" t="inlineStr">
        <is>
          <t>2.2 g/100ml</t>
        </is>
      </c>
      <c r="F801">
        <f> 1.5 g/100ml</f>
        <v/>
      </c>
      <c r="G801" t="inlineStr">
        <is>
          <t>2.2 does not satisfy = 1.5</t>
        </is>
      </c>
    </row>
    <row r="802">
      <c r="A802" t="inlineStr">
        <is>
          <t>1.1.29</t>
        </is>
      </c>
      <c r="B802" t="inlineStr">
        <is>
          <t>Novasource GI Advance 500 ml</t>
        </is>
      </c>
      <c r="C802" t="inlineStr">
        <is>
          <t>volume</t>
        </is>
      </c>
      <c r="D802" s="9" t="inlineStr">
        <is>
          <t>PASS</t>
        </is>
      </c>
      <c r="E802" t="inlineStr">
        <is>
          <t>500.0 ml</t>
        </is>
      </c>
      <c r="F802">
        <f> 500.0 ml</f>
        <v/>
      </c>
      <c r="G802" t="inlineStr"/>
    </row>
    <row r="803">
      <c r="A803" t="inlineStr">
        <is>
          <t>1.1.29</t>
        </is>
      </c>
      <c r="B803" t="inlineStr">
        <is>
          <t>Novasource GI Advance 500 ml</t>
        </is>
      </c>
      <c r="C803" t="inlineStr">
        <is>
          <t>contains_fiber</t>
        </is>
      </c>
      <c r="D803" s="9" t="inlineStr">
        <is>
          <t>PASS</t>
        </is>
      </c>
      <c r="E803" t="inlineStr">
        <is>
          <t>fiber=2.2 g/100ml</t>
        </is>
      </c>
      <c r="F803" t="inlineStr">
        <is>
          <t>contains fiber</t>
        </is>
      </c>
      <c r="G803" t="inlineStr"/>
    </row>
    <row r="804">
      <c r="A804" t="inlineStr">
        <is>
          <t>1.1.29</t>
        </is>
      </c>
      <c r="B804" t="inlineStr">
        <is>
          <t>Novasource GI Advance 500 ml</t>
        </is>
      </c>
      <c r="C804" t="inlineStr">
        <is>
          <t>gluten_free</t>
        </is>
      </c>
      <c r="D804" s="9" t="inlineStr">
        <is>
          <t>PASS</t>
        </is>
      </c>
      <c r="E804" t="inlineStr">
        <is>
          <t>True</t>
        </is>
      </c>
      <c r="F804" t="inlineStr">
        <is>
          <t>True</t>
        </is>
      </c>
      <c r="G804" t="inlineStr"/>
    </row>
    <row r="805">
      <c r="A805" t="inlineStr">
        <is>
          <t>1.1.29</t>
        </is>
      </c>
      <c r="B805" t="inlineStr">
        <is>
          <t>Novasource GI Advance 500 ml</t>
        </is>
      </c>
      <c r="C805" t="inlineStr">
        <is>
          <t>lactose_free</t>
        </is>
      </c>
      <c r="D805" s="11" t="inlineStr">
        <is>
          <t>FAIL</t>
        </is>
      </c>
      <c r="E805" t="inlineStr">
        <is>
          <t>False</t>
        </is>
      </c>
      <c r="F805" t="inlineStr">
        <is>
          <t>True</t>
        </is>
      </c>
      <c r="G805" t="inlineStr"/>
    </row>
    <row r="806">
      <c r="A806" t="inlineStr">
        <is>
          <t>1.1.29</t>
        </is>
      </c>
      <c r="B806" t="inlineStr">
        <is>
          <t>Novasource GI Advance 500 ml</t>
        </is>
      </c>
      <c r="C806" t="inlineStr">
        <is>
          <t>nutritionally_complete</t>
        </is>
      </c>
      <c r="D806" s="10" t="inlineStr">
        <is>
          <t>UNKNOWN</t>
        </is>
      </c>
      <c r="E806" t="inlineStr">
        <is>
          <t>N/A</t>
        </is>
      </c>
      <c r="F806" t="inlineStr">
        <is>
          <t>True</t>
        </is>
      </c>
      <c r="G806" t="inlineStr">
        <is>
          <t>Cannot determine 'nutritionally_complete' for this product</t>
        </is>
      </c>
    </row>
    <row r="807">
      <c r="A807" t="inlineStr">
        <is>
          <t>1.1.29</t>
        </is>
      </c>
      <c r="B807" t="inlineStr">
        <is>
          <t>Novasource GI Advance 500 ml</t>
        </is>
      </c>
      <c r="C807" t="inlineStr">
        <is>
          <t>formulation</t>
        </is>
      </c>
      <c r="D807" s="9" t="inlineStr">
        <is>
          <t>PASS</t>
        </is>
      </c>
      <c r="E807" t="inlineStr">
        <is>
          <t>liquid</t>
        </is>
      </c>
      <c r="F807" t="inlineStr">
        <is>
          <t>liquid</t>
        </is>
      </c>
      <c r="G807" t="inlineStr"/>
    </row>
    <row r="808">
      <c r="A808" t="inlineStr">
        <is>
          <t>1.1.29</t>
        </is>
      </c>
      <c r="B808" t="inlineStr">
        <is>
          <t>Novasource GI Advance 500 ml</t>
        </is>
      </c>
      <c r="C808" t="inlineStr">
        <is>
          <t>route</t>
        </is>
      </c>
      <c r="D808" s="9" t="inlineStr">
        <is>
          <t>PASS</t>
        </is>
      </c>
      <c r="E808" t="inlineStr">
        <is>
          <t>enteral</t>
        </is>
      </c>
      <c r="F808" t="inlineStr">
        <is>
          <t>enteral</t>
        </is>
      </c>
      <c r="G808" t="inlineStr"/>
    </row>
    <row r="809">
      <c r="A809" t="inlineStr">
        <is>
          <t>1.1.30</t>
        </is>
      </c>
      <c r="B809" t="inlineStr">
        <is>
          <t>Isosource Standard Fibre 500 ml</t>
        </is>
      </c>
      <c r="C809" t="inlineStr">
        <is>
          <t>energy</t>
        </is>
      </c>
      <c r="D809" s="9" t="inlineStr">
        <is>
          <t>PASS</t>
        </is>
      </c>
      <c r="E809" t="inlineStr">
        <is>
          <t>103.0 kcal/100ml</t>
        </is>
      </c>
      <c r="F809">
        <f> 100.0 kcal/100ml</f>
        <v/>
      </c>
      <c r="G809" t="inlineStr"/>
    </row>
    <row r="810">
      <c r="A810" t="inlineStr">
        <is>
          <t>1.1.30</t>
        </is>
      </c>
      <c r="B810" t="inlineStr">
        <is>
          <t>Isosource Standard Fibre 500 ml</t>
        </is>
      </c>
      <c r="C810" t="inlineStr">
        <is>
          <t>osmolarity</t>
        </is>
      </c>
      <c r="D810" s="9" t="inlineStr">
        <is>
          <t>PASS</t>
        </is>
      </c>
      <c r="E810" t="inlineStr">
        <is>
          <t>249.0 mOsm/l</t>
        </is>
      </c>
      <c r="F810" t="inlineStr">
        <is>
          <t>&lt;= 270.0 mOsm/l</t>
        </is>
      </c>
      <c r="G810" t="inlineStr"/>
    </row>
    <row r="811">
      <c r="A811" t="inlineStr">
        <is>
          <t>1.1.30</t>
        </is>
      </c>
      <c r="B811" t="inlineStr">
        <is>
          <t>Isosource Standard Fibre 500 ml</t>
        </is>
      </c>
      <c r="C811" t="inlineStr">
        <is>
          <t>fiber</t>
        </is>
      </c>
      <c r="D811" s="11" t="inlineStr">
        <is>
          <t>FAIL</t>
        </is>
      </c>
      <c r="E811" t="inlineStr">
        <is>
          <t>1.5 g/100ml</t>
        </is>
      </c>
      <c r="F811" t="inlineStr">
        <is>
          <t>&gt;= 2.4 g/100ml</t>
        </is>
      </c>
      <c r="G811" t="inlineStr">
        <is>
          <t>1.5 does not satisfy &gt;= 2.4</t>
        </is>
      </c>
    </row>
    <row r="812">
      <c r="A812" t="inlineStr">
        <is>
          <t>1.1.30</t>
        </is>
      </c>
      <c r="B812" t="inlineStr">
        <is>
          <t>Isosource Standard Fibre 500 ml</t>
        </is>
      </c>
      <c r="C812" t="inlineStr">
        <is>
          <t>volume</t>
        </is>
      </c>
      <c r="D812" s="9" t="inlineStr">
        <is>
          <t>PASS</t>
        </is>
      </c>
      <c r="E812" t="inlineStr">
        <is>
          <t>500.0 ml</t>
        </is>
      </c>
      <c r="F812">
        <f> 500.0 ml</f>
        <v/>
      </c>
      <c r="G812" t="inlineStr"/>
    </row>
    <row r="813">
      <c r="A813" t="inlineStr">
        <is>
          <t>1.1.30</t>
        </is>
      </c>
      <c r="B813" t="inlineStr">
        <is>
          <t>Isosource Standard Fibre 500 ml</t>
        </is>
      </c>
      <c r="C813" t="inlineStr">
        <is>
          <t>contains_fiber</t>
        </is>
      </c>
      <c r="D813" s="9" t="inlineStr">
        <is>
          <t>PASS</t>
        </is>
      </c>
      <c r="E813" t="inlineStr">
        <is>
          <t>fiber=1.5 g/100ml</t>
        </is>
      </c>
      <c r="F813" t="inlineStr">
        <is>
          <t>contains fiber</t>
        </is>
      </c>
      <c r="G813" t="inlineStr"/>
    </row>
    <row r="814">
      <c r="A814" t="inlineStr">
        <is>
          <t>1.1.30</t>
        </is>
      </c>
      <c r="B814" t="inlineStr">
        <is>
          <t>Isosource Standard Fibre 500 ml</t>
        </is>
      </c>
      <c r="C814" t="inlineStr">
        <is>
          <t>contains_omega3</t>
        </is>
      </c>
      <c r="D814" s="9" t="inlineStr">
        <is>
          <t>PASS</t>
        </is>
      </c>
      <c r="E814" t="inlineStr">
        <is>
          <t>True</t>
        </is>
      </c>
      <c r="F814" t="inlineStr">
        <is>
          <t>True</t>
        </is>
      </c>
      <c r="G814" t="inlineStr"/>
    </row>
    <row r="815">
      <c r="A815" t="inlineStr">
        <is>
          <t>1.1.30</t>
        </is>
      </c>
      <c r="B815" t="inlineStr">
        <is>
          <t>Isosource Standard Fibre 500 ml</t>
        </is>
      </c>
      <c r="C815" t="inlineStr">
        <is>
          <t>nutritionally_complete</t>
        </is>
      </c>
      <c r="D815" s="10" t="inlineStr">
        <is>
          <t>UNKNOWN</t>
        </is>
      </c>
      <c r="E815" t="inlineStr">
        <is>
          <t>N/A</t>
        </is>
      </c>
      <c r="F815" t="inlineStr">
        <is>
          <t>True</t>
        </is>
      </c>
      <c r="G815" t="inlineStr">
        <is>
          <t>Cannot determine 'nutritionally_complete' for this product</t>
        </is>
      </c>
    </row>
    <row r="816">
      <c r="A816" t="inlineStr">
        <is>
          <t>1.1.30</t>
        </is>
      </c>
      <c r="B816" t="inlineStr">
        <is>
          <t>Isosource Standard Fibre 500 ml</t>
        </is>
      </c>
      <c r="C816" t="inlineStr">
        <is>
          <t>formulation</t>
        </is>
      </c>
      <c r="D816" s="9" t="inlineStr">
        <is>
          <t>PASS</t>
        </is>
      </c>
      <c r="E816" t="inlineStr">
        <is>
          <t>liquid</t>
        </is>
      </c>
      <c r="F816" t="inlineStr">
        <is>
          <t>liquid</t>
        </is>
      </c>
      <c r="G816" t="inlineStr"/>
    </row>
    <row r="817">
      <c r="A817" t="inlineStr">
        <is>
          <t>1.1.30</t>
        </is>
      </c>
      <c r="B817" t="inlineStr">
        <is>
          <t>Isosource Standard Fibre 500 ml</t>
        </is>
      </c>
      <c r="C817" t="inlineStr">
        <is>
          <t>route</t>
        </is>
      </c>
      <c r="D817" s="9" t="inlineStr">
        <is>
          <t>PASS</t>
        </is>
      </c>
      <c r="E817" t="inlineStr">
        <is>
          <t>enteral</t>
        </is>
      </c>
      <c r="F817" t="inlineStr">
        <is>
          <t>enteral</t>
        </is>
      </c>
      <c r="G817" t="inlineStr"/>
    </row>
    <row r="818">
      <c r="A818" t="inlineStr">
        <is>
          <t>1.1.30</t>
        </is>
      </c>
      <c r="B818" t="inlineStr">
        <is>
          <t>Isosource Standard 500 ml</t>
        </is>
      </c>
      <c r="C818" t="inlineStr">
        <is>
          <t>energy</t>
        </is>
      </c>
      <c r="D818" s="9" t="inlineStr">
        <is>
          <t>PASS</t>
        </is>
      </c>
      <c r="E818" t="inlineStr">
        <is>
          <t>103.0 kcal/100ml</t>
        </is>
      </c>
      <c r="F818">
        <f> 100.0 kcal/100ml</f>
        <v/>
      </c>
      <c r="G818" t="inlineStr"/>
    </row>
    <row r="819">
      <c r="A819" t="inlineStr">
        <is>
          <t>1.1.30</t>
        </is>
      </c>
      <c r="B819" t="inlineStr">
        <is>
          <t>Isosource Standard 500 ml</t>
        </is>
      </c>
      <c r="C819" t="inlineStr">
        <is>
          <t>osmolarity</t>
        </is>
      </c>
      <c r="D819" s="9" t="inlineStr">
        <is>
          <t>PASS</t>
        </is>
      </c>
      <c r="E819" t="inlineStr">
        <is>
          <t>234.0 mOsm/l</t>
        </is>
      </c>
      <c r="F819" t="inlineStr">
        <is>
          <t>&lt;= 270.0 mOsm/l</t>
        </is>
      </c>
      <c r="G819" t="inlineStr"/>
    </row>
    <row r="820">
      <c r="A820" t="inlineStr">
        <is>
          <t>1.1.30</t>
        </is>
      </c>
      <c r="B820" t="inlineStr">
        <is>
          <t>Isosource Standard 500 ml</t>
        </is>
      </c>
      <c r="C820" t="inlineStr">
        <is>
          <t>fiber</t>
        </is>
      </c>
      <c r="D820" s="11" t="inlineStr">
        <is>
          <t>FAIL</t>
        </is>
      </c>
      <c r="E820" t="inlineStr">
        <is>
          <t>0.0 g/100ml</t>
        </is>
      </c>
      <c r="F820" t="inlineStr">
        <is>
          <t>&gt;= 2.4 g/100ml</t>
        </is>
      </c>
      <c r="G820" t="inlineStr">
        <is>
          <t>0.0 does not satisfy &gt;= 2.4</t>
        </is>
      </c>
    </row>
    <row r="821">
      <c r="A821" t="inlineStr">
        <is>
          <t>1.1.30</t>
        </is>
      </c>
      <c r="B821" t="inlineStr">
        <is>
          <t>Isosource Standard 500 ml</t>
        </is>
      </c>
      <c r="C821" t="inlineStr">
        <is>
          <t>volume</t>
        </is>
      </c>
      <c r="D821" s="9" t="inlineStr">
        <is>
          <t>PASS</t>
        </is>
      </c>
      <c r="E821" t="inlineStr">
        <is>
          <t>500.0 ml</t>
        </is>
      </c>
      <c r="F821">
        <f> 500.0 ml</f>
        <v/>
      </c>
      <c r="G821" t="inlineStr"/>
    </row>
    <row r="822">
      <c r="A822" t="inlineStr">
        <is>
          <t>1.1.30</t>
        </is>
      </c>
      <c r="B822" t="inlineStr">
        <is>
          <t>Isosource Standard 500 ml</t>
        </is>
      </c>
      <c r="C822" t="inlineStr">
        <is>
          <t>contains_fiber</t>
        </is>
      </c>
      <c r="D822" s="11" t="inlineStr">
        <is>
          <t>FAIL</t>
        </is>
      </c>
      <c r="E822" t="inlineStr">
        <is>
          <t>fiber=0.0 g/100ml</t>
        </is>
      </c>
      <c r="F822" t="inlineStr">
        <is>
          <t>contains fiber</t>
        </is>
      </c>
      <c r="G822" t="inlineStr">
        <is>
          <t>Product has no/minimal fiber</t>
        </is>
      </c>
    </row>
    <row r="823">
      <c r="A823" t="inlineStr">
        <is>
          <t>1.1.30</t>
        </is>
      </c>
      <c r="B823" t="inlineStr">
        <is>
          <t>Isosource Standard 500 ml</t>
        </is>
      </c>
      <c r="C823" t="inlineStr">
        <is>
          <t>contains_omega3</t>
        </is>
      </c>
      <c r="D823" s="9" t="inlineStr">
        <is>
          <t>PASS</t>
        </is>
      </c>
      <c r="E823" t="inlineStr">
        <is>
          <t>True</t>
        </is>
      </c>
      <c r="F823" t="inlineStr">
        <is>
          <t>True</t>
        </is>
      </c>
      <c r="G823" t="inlineStr"/>
    </row>
    <row r="824">
      <c r="A824" t="inlineStr">
        <is>
          <t>1.1.30</t>
        </is>
      </c>
      <c r="B824" t="inlineStr">
        <is>
          <t>Isosource Standard 500 ml</t>
        </is>
      </c>
      <c r="C824" t="inlineStr">
        <is>
          <t>nutritionally_complete</t>
        </is>
      </c>
      <c r="D824" s="10" t="inlineStr">
        <is>
          <t>UNKNOWN</t>
        </is>
      </c>
      <c r="E824" t="inlineStr">
        <is>
          <t>N/A</t>
        </is>
      </c>
      <c r="F824" t="inlineStr">
        <is>
          <t>True</t>
        </is>
      </c>
      <c r="G824" t="inlineStr">
        <is>
          <t>Cannot determine 'nutritionally_complete' for this product</t>
        </is>
      </c>
    </row>
    <row r="825">
      <c r="A825" t="inlineStr">
        <is>
          <t>1.1.30</t>
        </is>
      </c>
      <c r="B825" t="inlineStr">
        <is>
          <t>Isosource Standard 500 ml</t>
        </is>
      </c>
      <c r="C825" t="inlineStr">
        <is>
          <t>formulation</t>
        </is>
      </c>
      <c r="D825" s="9" t="inlineStr">
        <is>
          <t>PASS</t>
        </is>
      </c>
      <c r="E825" t="inlineStr">
        <is>
          <t>liquid</t>
        </is>
      </c>
      <c r="F825" t="inlineStr">
        <is>
          <t>liquid</t>
        </is>
      </c>
      <c r="G825" t="inlineStr"/>
    </row>
    <row r="826">
      <c r="A826" t="inlineStr">
        <is>
          <t>1.1.30</t>
        </is>
      </c>
      <c r="B826" t="inlineStr">
        <is>
          <t>Isosource Standard 500 ml</t>
        </is>
      </c>
      <c r="C826" t="inlineStr">
        <is>
          <t>route</t>
        </is>
      </c>
      <c r="D826" s="9" t="inlineStr">
        <is>
          <t>PASS</t>
        </is>
      </c>
      <c r="E826" t="inlineStr">
        <is>
          <t>enteral</t>
        </is>
      </c>
      <c r="F826" t="inlineStr">
        <is>
          <t>enteral</t>
        </is>
      </c>
      <c r="G826" t="inlineStr"/>
    </row>
    <row r="827">
      <c r="A827" t="inlineStr">
        <is>
          <t>1.1.30</t>
        </is>
      </c>
      <c r="B827" t="inlineStr">
        <is>
          <t>Isosource Standard Fibre 1000 ml</t>
        </is>
      </c>
      <c r="C827" t="inlineStr">
        <is>
          <t>energy</t>
        </is>
      </c>
      <c r="D827" s="9" t="inlineStr">
        <is>
          <t>PASS</t>
        </is>
      </c>
      <c r="E827" t="inlineStr">
        <is>
          <t>103.0 kcal/100ml</t>
        </is>
      </c>
      <c r="F827">
        <f> 100.0 kcal/100ml</f>
        <v/>
      </c>
      <c r="G827" t="inlineStr"/>
    </row>
    <row r="828">
      <c r="A828" t="inlineStr">
        <is>
          <t>1.1.30</t>
        </is>
      </c>
      <c r="B828" t="inlineStr">
        <is>
          <t>Isosource Standard Fibre 1000 ml</t>
        </is>
      </c>
      <c r="C828" t="inlineStr">
        <is>
          <t>osmolarity</t>
        </is>
      </c>
      <c r="D828" s="9" t="inlineStr">
        <is>
          <t>PASS</t>
        </is>
      </c>
      <c r="E828" t="inlineStr">
        <is>
          <t>249.0 mOsm/l</t>
        </is>
      </c>
      <c r="F828" t="inlineStr">
        <is>
          <t>&lt;= 270.0 mOsm/l</t>
        </is>
      </c>
      <c r="G828" t="inlineStr"/>
    </row>
    <row r="829">
      <c r="A829" t="inlineStr">
        <is>
          <t>1.1.30</t>
        </is>
      </c>
      <c r="B829" t="inlineStr">
        <is>
          <t>Isosource Standard Fibre 1000 ml</t>
        </is>
      </c>
      <c r="C829" t="inlineStr">
        <is>
          <t>fiber</t>
        </is>
      </c>
      <c r="D829" s="11" t="inlineStr">
        <is>
          <t>FAIL</t>
        </is>
      </c>
      <c r="E829" t="inlineStr">
        <is>
          <t>1.5 g/100ml</t>
        </is>
      </c>
      <c r="F829" t="inlineStr">
        <is>
          <t>&gt;= 2.4 g/100ml</t>
        </is>
      </c>
      <c r="G829" t="inlineStr">
        <is>
          <t>1.5 does not satisfy &gt;= 2.4</t>
        </is>
      </c>
    </row>
    <row r="830">
      <c r="A830" t="inlineStr">
        <is>
          <t>1.1.30</t>
        </is>
      </c>
      <c r="B830" t="inlineStr">
        <is>
          <t>Isosource Standard Fibre 1000 ml</t>
        </is>
      </c>
      <c r="C830" t="inlineStr">
        <is>
          <t>volume</t>
        </is>
      </c>
      <c r="D830" s="11" t="inlineStr">
        <is>
          <t>FAIL</t>
        </is>
      </c>
      <c r="E830" t="inlineStr">
        <is>
          <t>1000.0 ml</t>
        </is>
      </c>
      <c r="F830">
        <f> 500.0 ml</f>
        <v/>
      </c>
      <c r="G830" t="inlineStr">
        <is>
          <t>1000.0 ml != 500.0 ml</t>
        </is>
      </c>
    </row>
    <row r="831">
      <c r="A831" t="inlineStr">
        <is>
          <t>1.1.30</t>
        </is>
      </c>
      <c r="B831" t="inlineStr">
        <is>
          <t>Isosource Standard Fibre 1000 ml</t>
        </is>
      </c>
      <c r="C831" t="inlineStr">
        <is>
          <t>contains_fiber</t>
        </is>
      </c>
      <c r="D831" s="9" t="inlineStr">
        <is>
          <t>PASS</t>
        </is>
      </c>
      <c r="E831" t="inlineStr">
        <is>
          <t>fiber=1.5 g/100ml</t>
        </is>
      </c>
      <c r="F831" t="inlineStr">
        <is>
          <t>contains fiber</t>
        </is>
      </c>
      <c r="G831" t="inlineStr"/>
    </row>
    <row r="832">
      <c r="A832" t="inlineStr">
        <is>
          <t>1.1.30</t>
        </is>
      </c>
      <c r="B832" t="inlineStr">
        <is>
          <t>Isosource Standard Fibre 1000 ml</t>
        </is>
      </c>
      <c r="C832" t="inlineStr">
        <is>
          <t>contains_omega3</t>
        </is>
      </c>
      <c r="D832" s="9" t="inlineStr">
        <is>
          <t>PASS</t>
        </is>
      </c>
      <c r="E832" t="inlineStr">
        <is>
          <t>True</t>
        </is>
      </c>
      <c r="F832" t="inlineStr">
        <is>
          <t>True</t>
        </is>
      </c>
      <c r="G832" t="inlineStr"/>
    </row>
    <row r="833">
      <c r="A833" t="inlineStr">
        <is>
          <t>1.1.30</t>
        </is>
      </c>
      <c r="B833" t="inlineStr">
        <is>
          <t>Isosource Standard Fibre 1000 ml</t>
        </is>
      </c>
      <c r="C833" t="inlineStr">
        <is>
          <t>nutritionally_complete</t>
        </is>
      </c>
      <c r="D833" s="10" t="inlineStr">
        <is>
          <t>UNKNOWN</t>
        </is>
      </c>
      <c r="E833" t="inlineStr">
        <is>
          <t>N/A</t>
        </is>
      </c>
      <c r="F833" t="inlineStr">
        <is>
          <t>True</t>
        </is>
      </c>
      <c r="G833" t="inlineStr">
        <is>
          <t>Cannot determine 'nutritionally_complete' for this product</t>
        </is>
      </c>
    </row>
    <row r="834">
      <c r="A834" t="inlineStr">
        <is>
          <t>1.1.30</t>
        </is>
      </c>
      <c r="B834" t="inlineStr">
        <is>
          <t>Isosource Standard Fibre 1000 ml</t>
        </is>
      </c>
      <c r="C834" t="inlineStr">
        <is>
          <t>formulation</t>
        </is>
      </c>
      <c r="D834" s="9" t="inlineStr">
        <is>
          <t>PASS</t>
        </is>
      </c>
      <c r="E834" t="inlineStr">
        <is>
          <t>liquid</t>
        </is>
      </c>
      <c r="F834" t="inlineStr">
        <is>
          <t>liquid</t>
        </is>
      </c>
      <c r="G834" t="inlineStr"/>
    </row>
    <row r="835">
      <c r="A835" t="inlineStr">
        <is>
          <t>1.1.30</t>
        </is>
      </c>
      <c r="B835" t="inlineStr">
        <is>
          <t>Isosource Standard Fibre 1000 ml</t>
        </is>
      </c>
      <c r="C835" t="inlineStr">
        <is>
          <t>route</t>
        </is>
      </c>
      <c r="D835" s="9" t="inlineStr">
        <is>
          <t>PASS</t>
        </is>
      </c>
      <c r="E835" t="inlineStr">
        <is>
          <t>enteral</t>
        </is>
      </c>
      <c r="F835" t="inlineStr">
        <is>
          <t>enteral</t>
        </is>
      </c>
      <c r="G835" t="inlineStr"/>
    </row>
    <row r="836">
      <c r="A836" t="inlineStr">
        <is>
          <t>1.1.31</t>
        </is>
      </c>
      <c r="B836" t="inlineStr">
        <is>
          <t>Isosource Standard 500 ml</t>
        </is>
      </c>
      <c r="C836" t="inlineStr">
        <is>
          <t>energy</t>
        </is>
      </c>
      <c r="D836" s="9" t="inlineStr">
        <is>
          <t>PASS</t>
        </is>
      </c>
      <c r="E836" t="inlineStr">
        <is>
          <t>103.0 kcal/100ml</t>
        </is>
      </c>
      <c r="F836">
        <f> 100.0 kcal/100ml</f>
        <v/>
      </c>
      <c r="G836" t="inlineStr"/>
    </row>
    <row r="837">
      <c r="A837" t="inlineStr">
        <is>
          <t>1.1.31</t>
        </is>
      </c>
      <c r="B837" t="inlineStr">
        <is>
          <t>Isosource Standard 500 ml</t>
        </is>
      </c>
      <c r="C837" t="inlineStr">
        <is>
          <t>protein</t>
        </is>
      </c>
      <c r="D837" s="9" t="inlineStr">
        <is>
          <t>PASS</t>
        </is>
      </c>
      <c r="E837" t="inlineStr">
        <is>
          <t>4.0 g/100ml</t>
        </is>
      </c>
      <c r="F837">
        <f> 4.0 g/100ml</f>
        <v/>
      </c>
      <c r="G837" t="inlineStr"/>
    </row>
    <row r="838">
      <c r="A838" t="inlineStr">
        <is>
          <t>1.1.31</t>
        </is>
      </c>
      <c r="B838" t="inlineStr">
        <is>
          <t>Isosource Standard 500 ml</t>
        </is>
      </c>
      <c r="C838" t="inlineStr">
        <is>
          <t>volume</t>
        </is>
      </c>
      <c r="D838" s="9" t="inlineStr">
        <is>
          <t>PASS</t>
        </is>
      </c>
      <c r="E838" t="inlineStr">
        <is>
          <t>500.0 ml</t>
        </is>
      </c>
      <c r="F838">
        <f> 500.0 ml</f>
        <v/>
      </c>
      <c r="G838" t="inlineStr"/>
    </row>
    <row r="839">
      <c r="A839" t="inlineStr">
        <is>
          <t>1.1.31</t>
        </is>
      </c>
      <c r="B839" t="inlineStr">
        <is>
          <t>Isosource Standard 500 ml</t>
        </is>
      </c>
      <c r="C839" t="inlineStr">
        <is>
          <t>contains_fiber</t>
        </is>
      </c>
      <c r="D839" s="9" t="inlineStr">
        <is>
          <t>PASS</t>
        </is>
      </c>
      <c r="E839" t="inlineStr">
        <is>
          <t>fiber=0.0 g/100ml</t>
        </is>
      </c>
      <c r="F839" t="inlineStr">
        <is>
          <t>no fiber</t>
        </is>
      </c>
      <c r="G839" t="inlineStr"/>
    </row>
    <row r="840">
      <c r="A840" t="inlineStr">
        <is>
          <t>1.1.31</t>
        </is>
      </c>
      <c r="B840" t="inlineStr">
        <is>
          <t>Isosource Standard 500 ml</t>
        </is>
      </c>
      <c r="C840" t="inlineStr">
        <is>
          <t>gluten_free</t>
        </is>
      </c>
      <c r="D840" s="9" t="inlineStr">
        <is>
          <t>PASS</t>
        </is>
      </c>
      <c r="E840" t="inlineStr">
        <is>
          <t>True</t>
        </is>
      </c>
      <c r="F840" t="inlineStr">
        <is>
          <t>True</t>
        </is>
      </c>
      <c r="G840" t="inlineStr"/>
    </row>
    <row r="841">
      <c r="A841" t="inlineStr">
        <is>
          <t>1.1.31</t>
        </is>
      </c>
      <c r="B841" t="inlineStr">
        <is>
          <t>Isosource Standard 500 ml</t>
        </is>
      </c>
      <c r="C841" t="inlineStr">
        <is>
          <t>contains_omega3</t>
        </is>
      </c>
      <c r="D841" s="9" t="inlineStr">
        <is>
          <t>PASS</t>
        </is>
      </c>
      <c r="E841" t="inlineStr">
        <is>
          <t>True</t>
        </is>
      </c>
      <c r="F841" t="inlineStr">
        <is>
          <t>True</t>
        </is>
      </c>
      <c r="G841" t="inlineStr"/>
    </row>
    <row r="842">
      <c r="A842" t="inlineStr">
        <is>
          <t>1.1.31</t>
        </is>
      </c>
      <c r="B842" t="inlineStr">
        <is>
          <t>Isosource Standard 500 ml</t>
        </is>
      </c>
      <c r="C842" t="inlineStr">
        <is>
          <t>nutritionally_complete</t>
        </is>
      </c>
      <c r="D842" s="10" t="inlineStr">
        <is>
          <t>UNKNOWN</t>
        </is>
      </c>
      <c r="E842" t="inlineStr">
        <is>
          <t>N/A</t>
        </is>
      </c>
      <c r="F842" t="inlineStr">
        <is>
          <t>True</t>
        </is>
      </c>
      <c r="G842" t="inlineStr">
        <is>
          <t>Cannot determine 'nutritionally_complete' for this product</t>
        </is>
      </c>
    </row>
    <row r="843">
      <c r="A843" t="inlineStr">
        <is>
          <t>1.1.31</t>
        </is>
      </c>
      <c r="B843" t="inlineStr">
        <is>
          <t>Isosource Standard 500 ml</t>
        </is>
      </c>
      <c r="C843" t="inlineStr">
        <is>
          <t>formulation</t>
        </is>
      </c>
      <c r="D843" s="9" t="inlineStr">
        <is>
          <t>PASS</t>
        </is>
      </c>
      <c r="E843" t="inlineStr">
        <is>
          <t>liquid</t>
        </is>
      </c>
      <c r="F843" t="inlineStr">
        <is>
          <t>liquid</t>
        </is>
      </c>
      <c r="G843" t="inlineStr"/>
    </row>
    <row r="844">
      <c r="A844" t="inlineStr">
        <is>
          <t>1.1.31</t>
        </is>
      </c>
      <c r="B844" t="inlineStr">
        <is>
          <t>Isosource Standard 500 ml</t>
        </is>
      </c>
      <c r="C844" t="inlineStr">
        <is>
          <t>route</t>
        </is>
      </c>
      <c r="D844" s="9" t="inlineStr">
        <is>
          <t>PASS</t>
        </is>
      </c>
      <c r="E844" t="inlineStr">
        <is>
          <t>enteral</t>
        </is>
      </c>
      <c r="F844" t="inlineStr">
        <is>
          <t>enteral</t>
        </is>
      </c>
      <c r="G844" t="inlineStr"/>
    </row>
    <row r="845">
      <c r="A845" t="inlineStr">
        <is>
          <t>1.1.31</t>
        </is>
      </c>
      <c r="B845" t="inlineStr">
        <is>
          <t>Peptamen 500 ml</t>
        </is>
      </c>
      <c r="C845" t="inlineStr">
        <is>
          <t>energy</t>
        </is>
      </c>
      <c r="D845" s="9" t="inlineStr">
        <is>
          <t>PASS</t>
        </is>
      </c>
      <c r="E845" t="inlineStr">
        <is>
          <t>100.0 kcal/100ml</t>
        </is>
      </c>
      <c r="F845">
        <f> 100.0 kcal/100ml</f>
        <v/>
      </c>
      <c r="G845" t="inlineStr"/>
    </row>
    <row r="846">
      <c r="A846" t="inlineStr">
        <is>
          <t>1.1.31</t>
        </is>
      </c>
      <c r="B846" t="inlineStr">
        <is>
          <t>Peptamen 500 ml</t>
        </is>
      </c>
      <c r="C846" t="inlineStr">
        <is>
          <t>protein</t>
        </is>
      </c>
      <c r="D846" s="9" t="inlineStr">
        <is>
          <t>PASS</t>
        </is>
      </c>
      <c r="E846" t="inlineStr">
        <is>
          <t>4.0 g/100ml</t>
        </is>
      </c>
      <c r="F846">
        <f> 4.0 g/100ml</f>
        <v/>
      </c>
      <c r="G846" t="inlineStr"/>
    </row>
    <row r="847">
      <c r="A847" t="inlineStr">
        <is>
          <t>1.1.31</t>
        </is>
      </c>
      <c r="B847" t="inlineStr">
        <is>
          <t>Peptamen 500 ml</t>
        </is>
      </c>
      <c r="C847" t="inlineStr">
        <is>
          <t>volume</t>
        </is>
      </c>
      <c r="D847" s="9" t="inlineStr">
        <is>
          <t>PASS</t>
        </is>
      </c>
      <c r="E847" t="inlineStr">
        <is>
          <t>500.0 ml</t>
        </is>
      </c>
      <c r="F847">
        <f> 500.0 ml</f>
        <v/>
      </c>
      <c r="G847" t="inlineStr"/>
    </row>
    <row r="848">
      <c r="A848" t="inlineStr">
        <is>
          <t>1.1.31</t>
        </is>
      </c>
      <c r="B848" t="inlineStr">
        <is>
          <t>Peptamen 500 ml</t>
        </is>
      </c>
      <c r="C848" t="inlineStr">
        <is>
          <t>contains_fiber</t>
        </is>
      </c>
      <c r="D848" s="9" t="inlineStr">
        <is>
          <t>PASS</t>
        </is>
      </c>
      <c r="E848" t="inlineStr">
        <is>
          <t>fiber=0.0 g/100ml</t>
        </is>
      </c>
      <c r="F848" t="inlineStr">
        <is>
          <t>no fiber</t>
        </is>
      </c>
      <c r="G848" t="inlineStr"/>
    </row>
    <row r="849">
      <c r="A849" t="inlineStr">
        <is>
          <t>1.1.31</t>
        </is>
      </c>
      <c r="B849" t="inlineStr">
        <is>
          <t>Peptamen 500 ml</t>
        </is>
      </c>
      <c r="C849" t="inlineStr">
        <is>
          <t>gluten_free</t>
        </is>
      </c>
      <c r="D849" s="9" t="inlineStr">
        <is>
          <t>PASS</t>
        </is>
      </c>
      <c r="E849" t="inlineStr">
        <is>
          <t>True</t>
        </is>
      </c>
      <c r="F849" t="inlineStr">
        <is>
          <t>True</t>
        </is>
      </c>
      <c r="G849" t="inlineStr"/>
    </row>
    <row r="850">
      <c r="A850" t="inlineStr">
        <is>
          <t>1.1.31</t>
        </is>
      </c>
      <c r="B850" t="inlineStr">
        <is>
          <t>Peptamen 500 ml</t>
        </is>
      </c>
      <c r="C850" t="inlineStr">
        <is>
          <t>contains_omega3</t>
        </is>
      </c>
      <c r="D850" s="9" t="inlineStr">
        <is>
          <t>PASS</t>
        </is>
      </c>
      <c r="E850" t="inlineStr">
        <is>
          <t>True</t>
        </is>
      </c>
      <c r="F850" t="inlineStr">
        <is>
          <t>True</t>
        </is>
      </c>
      <c r="G850" t="inlineStr"/>
    </row>
    <row r="851">
      <c r="A851" t="inlineStr">
        <is>
          <t>1.1.31</t>
        </is>
      </c>
      <c r="B851" t="inlineStr">
        <is>
          <t>Peptamen 500 ml</t>
        </is>
      </c>
      <c r="C851" t="inlineStr">
        <is>
          <t>nutritionally_complete</t>
        </is>
      </c>
      <c r="D851" s="10" t="inlineStr">
        <is>
          <t>UNKNOWN</t>
        </is>
      </c>
      <c r="E851" t="inlineStr">
        <is>
          <t>N/A</t>
        </is>
      </c>
      <c r="F851" t="inlineStr">
        <is>
          <t>True</t>
        </is>
      </c>
      <c r="G851" t="inlineStr">
        <is>
          <t>Cannot determine 'nutritionally_complete' for this product</t>
        </is>
      </c>
    </row>
    <row r="852">
      <c r="A852" t="inlineStr">
        <is>
          <t>1.1.31</t>
        </is>
      </c>
      <c r="B852" t="inlineStr">
        <is>
          <t>Peptamen 500 ml</t>
        </is>
      </c>
      <c r="C852" t="inlineStr">
        <is>
          <t>formulation</t>
        </is>
      </c>
      <c r="D852" s="9" t="inlineStr">
        <is>
          <t>PASS</t>
        </is>
      </c>
      <c r="E852" t="inlineStr">
        <is>
          <t>liquid</t>
        </is>
      </c>
      <c r="F852" t="inlineStr">
        <is>
          <t>liquid</t>
        </is>
      </c>
      <c r="G852" t="inlineStr"/>
    </row>
    <row r="853">
      <c r="A853" t="inlineStr">
        <is>
          <t>1.1.31</t>
        </is>
      </c>
      <c r="B853" t="inlineStr">
        <is>
          <t>Peptamen 500 ml</t>
        </is>
      </c>
      <c r="C853" t="inlineStr">
        <is>
          <t>route</t>
        </is>
      </c>
      <c r="D853" s="9" t="inlineStr">
        <is>
          <t>PASS</t>
        </is>
      </c>
      <c r="E853" t="inlineStr">
        <is>
          <t>enteral</t>
        </is>
      </c>
      <c r="F853" t="inlineStr">
        <is>
          <t>enteral</t>
        </is>
      </c>
      <c r="G853" t="inlineStr"/>
    </row>
    <row r="854">
      <c r="A854" t="inlineStr">
        <is>
          <t>1.1.31</t>
        </is>
      </c>
      <c r="B854" t="inlineStr">
        <is>
          <t>Isosource Standard 1000 ml</t>
        </is>
      </c>
      <c r="C854" t="inlineStr">
        <is>
          <t>energy</t>
        </is>
      </c>
      <c r="D854" s="9" t="inlineStr">
        <is>
          <t>PASS</t>
        </is>
      </c>
      <c r="E854" t="inlineStr">
        <is>
          <t>103.0 kcal/100ml</t>
        </is>
      </c>
      <c r="F854">
        <f> 100.0 kcal/100ml</f>
        <v/>
      </c>
      <c r="G854" t="inlineStr"/>
    </row>
    <row r="855">
      <c r="A855" t="inlineStr">
        <is>
          <t>1.1.31</t>
        </is>
      </c>
      <c r="B855" t="inlineStr">
        <is>
          <t>Isosource Standard 1000 ml</t>
        </is>
      </c>
      <c r="C855" t="inlineStr">
        <is>
          <t>protein</t>
        </is>
      </c>
      <c r="D855" s="9" t="inlineStr">
        <is>
          <t>PASS</t>
        </is>
      </c>
      <c r="E855" t="inlineStr">
        <is>
          <t>4.0 g/100ml</t>
        </is>
      </c>
      <c r="F855">
        <f> 4.0 g/100ml</f>
        <v/>
      </c>
      <c r="G855" t="inlineStr"/>
    </row>
    <row r="856">
      <c r="A856" t="inlineStr">
        <is>
          <t>1.1.31</t>
        </is>
      </c>
      <c r="B856" t="inlineStr">
        <is>
          <t>Isosource Standard 1000 ml</t>
        </is>
      </c>
      <c r="C856" t="inlineStr">
        <is>
          <t>volume</t>
        </is>
      </c>
      <c r="D856" s="11" t="inlineStr">
        <is>
          <t>FAIL</t>
        </is>
      </c>
      <c r="E856" t="inlineStr">
        <is>
          <t>1000.0 ml</t>
        </is>
      </c>
      <c r="F856">
        <f> 500.0 ml</f>
        <v/>
      </c>
      <c r="G856" t="inlineStr">
        <is>
          <t>1000.0 ml != 500.0 ml</t>
        </is>
      </c>
    </row>
    <row r="857">
      <c r="A857" t="inlineStr">
        <is>
          <t>1.1.31</t>
        </is>
      </c>
      <c r="B857" t="inlineStr">
        <is>
          <t>Isosource Standard 1000 ml</t>
        </is>
      </c>
      <c r="C857" t="inlineStr">
        <is>
          <t>contains_fiber</t>
        </is>
      </c>
      <c r="D857" s="9" t="inlineStr">
        <is>
          <t>PASS</t>
        </is>
      </c>
      <c r="E857" t="inlineStr">
        <is>
          <t>fiber=0.0 g/100ml</t>
        </is>
      </c>
      <c r="F857" t="inlineStr">
        <is>
          <t>no fiber</t>
        </is>
      </c>
      <c r="G857" t="inlineStr"/>
    </row>
    <row r="858">
      <c r="A858" t="inlineStr">
        <is>
          <t>1.1.31</t>
        </is>
      </c>
      <c r="B858" t="inlineStr">
        <is>
          <t>Isosource Standard 1000 ml</t>
        </is>
      </c>
      <c r="C858" t="inlineStr">
        <is>
          <t>gluten_free</t>
        </is>
      </c>
      <c r="D858" s="9" t="inlineStr">
        <is>
          <t>PASS</t>
        </is>
      </c>
      <c r="E858" t="inlineStr">
        <is>
          <t>True</t>
        </is>
      </c>
      <c r="F858" t="inlineStr">
        <is>
          <t>True</t>
        </is>
      </c>
      <c r="G858" t="inlineStr"/>
    </row>
    <row r="859">
      <c r="A859" t="inlineStr">
        <is>
          <t>1.1.31</t>
        </is>
      </c>
      <c r="B859" t="inlineStr">
        <is>
          <t>Isosource Standard 1000 ml</t>
        </is>
      </c>
      <c r="C859" t="inlineStr">
        <is>
          <t>contains_omega3</t>
        </is>
      </c>
      <c r="D859" s="9" t="inlineStr">
        <is>
          <t>PASS</t>
        </is>
      </c>
      <c r="E859" t="inlineStr">
        <is>
          <t>True</t>
        </is>
      </c>
      <c r="F859" t="inlineStr">
        <is>
          <t>True</t>
        </is>
      </c>
      <c r="G859" t="inlineStr"/>
    </row>
    <row r="860">
      <c r="A860" t="inlineStr">
        <is>
          <t>1.1.31</t>
        </is>
      </c>
      <c r="B860" t="inlineStr">
        <is>
          <t>Isosource Standard 1000 ml</t>
        </is>
      </c>
      <c r="C860" t="inlineStr">
        <is>
          <t>nutritionally_complete</t>
        </is>
      </c>
      <c r="D860" s="10" t="inlineStr">
        <is>
          <t>UNKNOWN</t>
        </is>
      </c>
      <c r="E860" t="inlineStr">
        <is>
          <t>N/A</t>
        </is>
      </c>
      <c r="F860" t="inlineStr">
        <is>
          <t>True</t>
        </is>
      </c>
      <c r="G860" t="inlineStr">
        <is>
          <t>Cannot determine 'nutritionally_complete' for this product</t>
        </is>
      </c>
    </row>
    <row r="861">
      <c r="A861" t="inlineStr">
        <is>
          <t>1.1.31</t>
        </is>
      </c>
      <c r="B861" t="inlineStr">
        <is>
          <t>Isosource Standard 1000 ml</t>
        </is>
      </c>
      <c r="C861" t="inlineStr">
        <is>
          <t>formulation</t>
        </is>
      </c>
      <c r="D861" s="9" t="inlineStr">
        <is>
          <t>PASS</t>
        </is>
      </c>
      <c r="E861" t="inlineStr">
        <is>
          <t>liquid</t>
        </is>
      </c>
      <c r="F861" t="inlineStr">
        <is>
          <t>liquid</t>
        </is>
      </c>
      <c r="G861" t="inlineStr"/>
    </row>
    <row r="862">
      <c r="A862" t="inlineStr">
        <is>
          <t>1.1.31</t>
        </is>
      </c>
      <c r="B862" t="inlineStr">
        <is>
          <t>Isosource Standard 1000 ml</t>
        </is>
      </c>
      <c r="C862" t="inlineStr">
        <is>
          <t>route</t>
        </is>
      </c>
      <c r="D862" s="9" t="inlineStr">
        <is>
          <t>PASS</t>
        </is>
      </c>
      <c r="E862" t="inlineStr">
        <is>
          <t>enteral</t>
        </is>
      </c>
      <c r="F862" t="inlineStr">
        <is>
          <t>enteral</t>
        </is>
      </c>
      <c r="G862" t="inlineStr"/>
    </row>
    <row r="863">
      <c r="A863" t="inlineStr">
        <is>
          <t>1.1.32</t>
        </is>
      </c>
      <c r="B863" t="inlineStr">
        <is>
          <t>Isosource Standard 500 ml</t>
        </is>
      </c>
      <c r="C863" t="inlineStr">
        <is>
          <t>energy</t>
        </is>
      </c>
      <c r="D863" s="9" t="inlineStr">
        <is>
          <t>PASS</t>
        </is>
      </c>
      <c r="E863" t="inlineStr">
        <is>
          <t>103.0 kcal/100ml</t>
        </is>
      </c>
      <c r="F863">
        <f> 100.0 kcal/100ml</f>
        <v/>
      </c>
      <c r="G863" t="inlineStr"/>
    </row>
    <row r="864">
      <c r="A864" t="inlineStr">
        <is>
          <t>1.1.32</t>
        </is>
      </c>
      <c r="B864" t="inlineStr">
        <is>
          <t>Isosource Standard 500 ml</t>
        </is>
      </c>
      <c r="C864" t="inlineStr">
        <is>
          <t>volume</t>
        </is>
      </c>
      <c r="D864" s="9" t="inlineStr">
        <is>
          <t>PASS</t>
        </is>
      </c>
      <c r="E864" t="inlineStr">
        <is>
          <t>500.0 ml</t>
        </is>
      </c>
      <c r="F864">
        <f> 500.0 ml</f>
        <v/>
      </c>
      <c r="G864" t="inlineStr"/>
    </row>
    <row r="865">
      <c r="A865" t="inlineStr">
        <is>
          <t>1.1.32</t>
        </is>
      </c>
      <c r="B865" t="inlineStr">
        <is>
          <t>Isosource Standard 500 ml</t>
        </is>
      </c>
      <c r="C865" t="inlineStr">
        <is>
          <t>contains_fiber</t>
        </is>
      </c>
      <c r="D865" s="9" t="inlineStr">
        <is>
          <t>PASS</t>
        </is>
      </c>
      <c r="E865" t="inlineStr">
        <is>
          <t>fiber=0.0 g/100ml</t>
        </is>
      </c>
      <c r="F865" t="inlineStr">
        <is>
          <t>no fiber</t>
        </is>
      </c>
      <c r="G865" t="inlineStr"/>
    </row>
    <row r="866">
      <c r="A866" t="inlineStr">
        <is>
          <t>1.1.32</t>
        </is>
      </c>
      <c r="B866" t="inlineStr">
        <is>
          <t>Isosource Standard 500 ml</t>
        </is>
      </c>
      <c r="C866" t="inlineStr">
        <is>
          <t>gluten_free</t>
        </is>
      </c>
      <c r="D866" s="9" t="inlineStr">
        <is>
          <t>PASS</t>
        </is>
      </c>
      <c r="E866" t="inlineStr">
        <is>
          <t>True</t>
        </is>
      </c>
      <c r="F866" t="inlineStr">
        <is>
          <t>True</t>
        </is>
      </c>
      <c r="G866" t="inlineStr"/>
    </row>
    <row r="867">
      <c r="A867" t="inlineStr">
        <is>
          <t>1.1.32</t>
        </is>
      </c>
      <c r="B867" t="inlineStr">
        <is>
          <t>Isosource Standard 500 ml</t>
        </is>
      </c>
      <c r="C867" t="inlineStr">
        <is>
          <t>contains_omega3</t>
        </is>
      </c>
      <c r="D867" s="9" t="inlineStr">
        <is>
          <t>PASS</t>
        </is>
      </c>
      <c r="E867" t="inlineStr">
        <is>
          <t>True</t>
        </is>
      </c>
      <c r="F867" t="inlineStr">
        <is>
          <t>True</t>
        </is>
      </c>
      <c r="G867" t="inlineStr"/>
    </row>
    <row r="868">
      <c r="A868" t="inlineStr">
        <is>
          <t>1.1.32</t>
        </is>
      </c>
      <c r="B868" t="inlineStr">
        <is>
          <t>Isosource Standard 500 ml</t>
        </is>
      </c>
      <c r="C868" t="inlineStr">
        <is>
          <t>nutritionally_complete</t>
        </is>
      </c>
      <c r="D868" s="10" t="inlineStr">
        <is>
          <t>UNKNOWN</t>
        </is>
      </c>
      <c r="E868" t="inlineStr">
        <is>
          <t>N/A</t>
        </is>
      </c>
      <c r="F868" t="inlineStr">
        <is>
          <t>True</t>
        </is>
      </c>
      <c r="G868" t="inlineStr">
        <is>
          <t>Cannot determine 'nutritionally_complete' for this product</t>
        </is>
      </c>
    </row>
    <row r="869">
      <c r="A869" t="inlineStr">
        <is>
          <t>1.1.32</t>
        </is>
      </c>
      <c r="B869" t="inlineStr">
        <is>
          <t>Isosource Standard 500 ml</t>
        </is>
      </c>
      <c r="C869" t="inlineStr">
        <is>
          <t>formulation</t>
        </is>
      </c>
      <c r="D869" s="9" t="inlineStr">
        <is>
          <t>PASS</t>
        </is>
      </c>
      <c r="E869" t="inlineStr">
        <is>
          <t>liquid</t>
        </is>
      </c>
      <c r="F869" t="inlineStr">
        <is>
          <t>liquid</t>
        </is>
      </c>
      <c r="G869" t="inlineStr"/>
    </row>
    <row r="870">
      <c r="A870" t="inlineStr">
        <is>
          <t>1.1.32</t>
        </is>
      </c>
      <c r="B870" t="inlineStr">
        <is>
          <t>Isosource Standard 500 ml</t>
        </is>
      </c>
      <c r="C870" t="inlineStr">
        <is>
          <t>route</t>
        </is>
      </c>
      <c r="D870" s="9" t="inlineStr">
        <is>
          <t>PASS</t>
        </is>
      </c>
      <c r="E870" t="inlineStr">
        <is>
          <t>enteral</t>
        </is>
      </c>
      <c r="F870" t="inlineStr">
        <is>
          <t>enteral</t>
        </is>
      </c>
      <c r="G870" t="inlineStr"/>
    </row>
    <row r="871">
      <c r="A871" t="inlineStr">
        <is>
          <t>1.1.32</t>
        </is>
      </c>
      <c r="B871" t="inlineStr">
        <is>
          <t>Isosource Junior 500 ml</t>
        </is>
      </c>
      <c r="C871" t="inlineStr">
        <is>
          <t>energy</t>
        </is>
      </c>
      <c r="D871" s="9" t="inlineStr">
        <is>
          <t>PASS</t>
        </is>
      </c>
      <c r="E871" t="inlineStr">
        <is>
          <t>100.0 kcal/100ml</t>
        </is>
      </c>
      <c r="F871">
        <f> 100.0 kcal/100ml</f>
        <v/>
      </c>
      <c r="G871" t="inlineStr"/>
    </row>
    <row r="872">
      <c r="A872" t="inlineStr">
        <is>
          <t>1.1.32</t>
        </is>
      </c>
      <c r="B872" t="inlineStr">
        <is>
          <t>Isosource Junior 500 ml</t>
        </is>
      </c>
      <c r="C872" t="inlineStr">
        <is>
          <t>volume</t>
        </is>
      </c>
      <c r="D872" s="9" t="inlineStr">
        <is>
          <t>PASS</t>
        </is>
      </c>
      <c r="E872" t="inlineStr">
        <is>
          <t>500.0 ml</t>
        </is>
      </c>
      <c r="F872">
        <f> 500.0 ml</f>
        <v/>
      </c>
      <c r="G872" t="inlineStr"/>
    </row>
    <row r="873">
      <c r="A873" t="inlineStr">
        <is>
          <t>1.1.32</t>
        </is>
      </c>
      <c r="B873" t="inlineStr">
        <is>
          <t>Isosource Junior 500 ml</t>
        </is>
      </c>
      <c r="C873" t="inlineStr">
        <is>
          <t>contains_fiber</t>
        </is>
      </c>
      <c r="D873" s="9" t="inlineStr">
        <is>
          <t>PASS</t>
        </is>
      </c>
      <c r="E873" t="inlineStr">
        <is>
          <t>fiber=0.0 g/100ml</t>
        </is>
      </c>
      <c r="F873" t="inlineStr">
        <is>
          <t>no fiber</t>
        </is>
      </c>
      <c r="G873" t="inlineStr"/>
    </row>
    <row r="874">
      <c r="A874" t="inlineStr">
        <is>
          <t>1.1.32</t>
        </is>
      </c>
      <c r="B874" t="inlineStr">
        <is>
          <t>Isosource Junior 500 ml</t>
        </is>
      </c>
      <c r="C874" t="inlineStr">
        <is>
          <t>gluten_free</t>
        </is>
      </c>
      <c r="D874" s="9" t="inlineStr">
        <is>
          <t>PASS</t>
        </is>
      </c>
      <c r="E874" t="inlineStr">
        <is>
          <t>True</t>
        </is>
      </c>
      <c r="F874" t="inlineStr">
        <is>
          <t>True</t>
        </is>
      </c>
      <c r="G874" t="inlineStr"/>
    </row>
    <row r="875">
      <c r="A875" t="inlineStr">
        <is>
          <t>1.1.32</t>
        </is>
      </c>
      <c r="B875" t="inlineStr">
        <is>
          <t>Isosource Junior 500 ml</t>
        </is>
      </c>
      <c r="C875" t="inlineStr">
        <is>
          <t>contains_omega3</t>
        </is>
      </c>
      <c r="D875" s="9" t="inlineStr">
        <is>
          <t>PASS</t>
        </is>
      </c>
      <c r="E875" t="inlineStr">
        <is>
          <t>True</t>
        </is>
      </c>
      <c r="F875" t="inlineStr">
        <is>
          <t>True</t>
        </is>
      </c>
      <c r="G875" t="inlineStr"/>
    </row>
    <row r="876">
      <c r="A876" t="inlineStr">
        <is>
          <t>1.1.32</t>
        </is>
      </c>
      <c r="B876" t="inlineStr">
        <is>
          <t>Isosource Junior 500 ml</t>
        </is>
      </c>
      <c r="C876" t="inlineStr">
        <is>
          <t>nutritionally_complete</t>
        </is>
      </c>
      <c r="D876" s="10" t="inlineStr">
        <is>
          <t>UNKNOWN</t>
        </is>
      </c>
      <c r="E876" t="inlineStr">
        <is>
          <t>N/A</t>
        </is>
      </c>
      <c r="F876" t="inlineStr">
        <is>
          <t>True</t>
        </is>
      </c>
      <c r="G876" t="inlineStr">
        <is>
          <t>Cannot determine 'nutritionally_complete' for this product</t>
        </is>
      </c>
    </row>
    <row r="877">
      <c r="A877" t="inlineStr">
        <is>
          <t>1.1.32</t>
        </is>
      </c>
      <c r="B877" t="inlineStr">
        <is>
          <t>Isosource Junior 500 ml</t>
        </is>
      </c>
      <c r="C877" t="inlineStr">
        <is>
          <t>formulation</t>
        </is>
      </c>
      <c r="D877" s="9" t="inlineStr">
        <is>
          <t>PASS</t>
        </is>
      </c>
      <c r="E877" t="inlineStr">
        <is>
          <t>liquid</t>
        </is>
      </c>
      <c r="F877" t="inlineStr">
        <is>
          <t>liquid</t>
        </is>
      </c>
      <c r="G877" t="inlineStr"/>
    </row>
    <row r="878">
      <c r="A878" t="inlineStr">
        <is>
          <t>1.1.32</t>
        </is>
      </c>
      <c r="B878" t="inlineStr">
        <is>
          <t>Isosource Junior 500 ml</t>
        </is>
      </c>
      <c r="C878" t="inlineStr">
        <is>
          <t>route</t>
        </is>
      </c>
      <c r="D878" s="9" t="inlineStr">
        <is>
          <t>PASS</t>
        </is>
      </c>
      <c r="E878" t="inlineStr">
        <is>
          <t>enteral</t>
        </is>
      </c>
      <c r="F878" t="inlineStr">
        <is>
          <t>enteral</t>
        </is>
      </c>
      <c r="G878" t="inlineStr"/>
    </row>
    <row r="879">
      <c r="A879" t="inlineStr">
        <is>
          <t>1.1.32</t>
        </is>
      </c>
      <c r="B879" t="inlineStr">
        <is>
          <t>Peptamen 500 ml</t>
        </is>
      </c>
      <c r="C879" t="inlineStr">
        <is>
          <t>energy</t>
        </is>
      </c>
      <c r="D879" s="9" t="inlineStr">
        <is>
          <t>PASS</t>
        </is>
      </c>
      <c r="E879" t="inlineStr">
        <is>
          <t>100.0 kcal/100ml</t>
        </is>
      </c>
      <c r="F879">
        <f> 100.0 kcal/100ml</f>
        <v/>
      </c>
      <c r="G879" t="inlineStr"/>
    </row>
    <row r="880">
      <c r="A880" t="inlineStr">
        <is>
          <t>1.1.32</t>
        </is>
      </c>
      <c r="B880" t="inlineStr">
        <is>
          <t>Peptamen 500 ml</t>
        </is>
      </c>
      <c r="C880" t="inlineStr">
        <is>
          <t>volume</t>
        </is>
      </c>
      <c r="D880" s="9" t="inlineStr">
        <is>
          <t>PASS</t>
        </is>
      </c>
      <c r="E880" t="inlineStr">
        <is>
          <t>500.0 ml</t>
        </is>
      </c>
      <c r="F880">
        <f> 500.0 ml</f>
        <v/>
      </c>
      <c r="G880" t="inlineStr"/>
    </row>
    <row r="881">
      <c r="A881" t="inlineStr">
        <is>
          <t>1.1.32</t>
        </is>
      </c>
      <c r="B881" t="inlineStr">
        <is>
          <t>Peptamen 500 ml</t>
        </is>
      </c>
      <c r="C881" t="inlineStr">
        <is>
          <t>contains_fiber</t>
        </is>
      </c>
      <c r="D881" s="9" t="inlineStr">
        <is>
          <t>PASS</t>
        </is>
      </c>
      <c r="E881" t="inlineStr">
        <is>
          <t>fiber=0.0 g/100ml</t>
        </is>
      </c>
      <c r="F881" t="inlineStr">
        <is>
          <t>no fiber</t>
        </is>
      </c>
      <c r="G881" t="inlineStr"/>
    </row>
    <row r="882">
      <c r="A882" t="inlineStr">
        <is>
          <t>1.1.32</t>
        </is>
      </c>
      <c r="B882" t="inlineStr">
        <is>
          <t>Peptamen 500 ml</t>
        </is>
      </c>
      <c r="C882" t="inlineStr">
        <is>
          <t>gluten_free</t>
        </is>
      </c>
      <c r="D882" s="9" t="inlineStr">
        <is>
          <t>PASS</t>
        </is>
      </c>
      <c r="E882" t="inlineStr">
        <is>
          <t>True</t>
        </is>
      </c>
      <c r="F882" t="inlineStr">
        <is>
          <t>True</t>
        </is>
      </c>
      <c r="G882" t="inlineStr"/>
    </row>
    <row r="883">
      <c r="A883" t="inlineStr">
        <is>
          <t>1.1.32</t>
        </is>
      </c>
      <c r="B883" t="inlineStr">
        <is>
          <t>Peptamen 500 ml</t>
        </is>
      </c>
      <c r="C883" t="inlineStr">
        <is>
          <t>contains_omega3</t>
        </is>
      </c>
      <c r="D883" s="9" t="inlineStr">
        <is>
          <t>PASS</t>
        </is>
      </c>
      <c r="E883" t="inlineStr">
        <is>
          <t>True</t>
        </is>
      </c>
      <c r="F883" t="inlineStr">
        <is>
          <t>True</t>
        </is>
      </c>
      <c r="G883" t="inlineStr"/>
    </row>
    <row r="884">
      <c r="A884" t="inlineStr">
        <is>
          <t>1.1.32</t>
        </is>
      </c>
      <c r="B884" t="inlineStr">
        <is>
          <t>Peptamen 500 ml</t>
        </is>
      </c>
      <c r="C884" t="inlineStr">
        <is>
          <t>nutritionally_complete</t>
        </is>
      </c>
      <c r="D884" s="10" t="inlineStr">
        <is>
          <t>UNKNOWN</t>
        </is>
      </c>
      <c r="E884" t="inlineStr">
        <is>
          <t>N/A</t>
        </is>
      </c>
      <c r="F884" t="inlineStr">
        <is>
          <t>True</t>
        </is>
      </c>
      <c r="G884" t="inlineStr">
        <is>
          <t>Cannot determine 'nutritionally_complete' for this product</t>
        </is>
      </c>
    </row>
    <row r="885">
      <c r="A885" t="inlineStr">
        <is>
          <t>1.1.32</t>
        </is>
      </c>
      <c r="B885" t="inlineStr">
        <is>
          <t>Peptamen 500 ml</t>
        </is>
      </c>
      <c r="C885" t="inlineStr">
        <is>
          <t>formulation</t>
        </is>
      </c>
      <c r="D885" s="9" t="inlineStr">
        <is>
          <t>PASS</t>
        </is>
      </c>
      <c r="E885" t="inlineStr">
        <is>
          <t>liquid</t>
        </is>
      </c>
      <c r="F885" t="inlineStr">
        <is>
          <t>liquid</t>
        </is>
      </c>
      <c r="G885" t="inlineStr"/>
    </row>
    <row r="886">
      <c r="A886" t="inlineStr">
        <is>
          <t>1.1.32</t>
        </is>
      </c>
      <c r="B886" t="inlineStr">
        <is>
          <t>Peptamen 500 ml</t>
        </is>
      </c>
      <c r="C886" t="inlineStr">
        <is>
          <t>route</t>
        </is>
      </c>
      <c r="D886" s="9" t="inlineStr">
        <is>
          <t>PASS</t>
        </is>
      </c>
      <c r="E886" t="inlineStr">
        <is>
          <t>enteral</t>
        </is>
      </c>
      <c r="F886" t="inlineStr">
        <is>
          <t>enteral</t>
        </is>
      </c>
      <c r="G886" t="inlineStr"/>
    </row>
    <row r="887">
      <c r="A887" t="inlineStr">
        <is>
          <t>1.1.33</t>
        </is>
      </c>
      <c r="B887" t="inlineStr">
        <is>
          <t>Isosource Energy 500 ml</t>
        </is>
      </c>
      <c r="C887" t="inlineStr">
        <is>
          <t>energy</t>
        </is>
      </c>
      <c r="D887" s="9" t="inlineStr">
        <is>
          <t>PASS</t>
        </is>
      </c>
      <c r="E887" t="inlineStr">
        <is>
          <t>159.0 kcal/100ml</t>
        </is>
      </c>
      <c r="F887">
        <f> 152.0 kcal/100ml</f>
        <v/>
      </c>
      <c r="G887" t="inlineStr"/>
    </row>
    <row r="888">
      <c r="A888" t="inlineStr">
        <is>
          <t>1.1.33</t>
        </is>
      </c>
      <c r="B888" t="inlineStr">
        <is>
          <t>Isosource Energy 500 ml</t>
        </is>
      </c>
      <c r="C888" t="inlineStr">
        <is>
          <t>volume</t>
        </is>
      </c>
      <c r="D888" s="9" t="inlineStr">
        <is>
          <t>PASS</t>
        </is>
      </c>
      <c r="E888" t="inlineStr">
        <is>
          <t>500.0 ml</t>
        </is>
      </c>
      <c r="F888">
        <f> 500.0 ml</f>
        <v/>
      </c>
      <c r="G888" t="inlineStr"/>
    </row>
    <row r="889">
      <c r="A889" t="inlineStr">
        <is>
          <t>1.1.33</t>
        </is>
      </c>
      <c r="B889" t="inlineStr">
        <is>
          <t>Isosource Energy 500 ml</t>
        </is>
      </c>
      <c r="C889" t="inlineStr">
        <is>
          <t>contains_fiber</t>
        </is>
      </c>
      <c r="D889" s="9" t="inlineStr">
        <is>
          <t>PASS</t>
        </is>
      </c>
      <c r="E889" t="inlineStr">
        <is>
          <t>fiber=0.0 g/100ml</t>
        </is>
      </c>
      <c r="F889" t="inlineStr">
        <is>
          <t>no fiber</t>
        </is>
      </c>
      <c r="G889" t="inlineStr"/>
    </row>
    <row r="890">
      <c r="A890" t="inlineStr">
        <is>
          <t>1.1.33</t>
        </is>
      </c>
      <c r="B890" t="inlineStr">
        <is>
          <t>Isosource Energy 500 ml</t>
        </is>
      </c>
      <c r="C890" t="inlineStr">
        <is>
          <t>gluten_free</t>
        </is>
      </c>
      <c r="D890" s="9" t="inlineStr">
        <is>
          <t>PASS</t>
        </is>
      </c>
      <c r="E890" t="inlineStr">
        <is>
          <t>True</t>
        </is>
      </c>
      <c r="F890" t="inlineStr">
        <is>
          <t>True</t>
        </is>
      </c>
      <c r="G890" t="inlineStr"/>
    </row>
    <row r="891">
      <c r="A891" t="inlineStr">
        <is>
          <t>1.1.33</t>
        </is>
      </c>
      <c r="B891" t="inlineStr">
        <is>
          <t>Isosource Energy 500 ml</t>
        </is>
      </c>
      <c r="C891" t="inlineStr">
        <is>
          <t>contains_omega3</t>
        </is>
      </c>
      <c r="D891" s="9" t="inlineStr">
        <is>
          <t>PASS</t>
        </is>
      </c>
      <c r="E891" t="inlineStr">
        <is>
          <t>True</t>
        </is>
      </c>
      <c r="F891" t="inlineStr">
        <is>
          <t>True</t>
        </is>
      </c>
      <c r="G891" t="inlineStr"/>
    </row>
    <row r="892">
      <c r="A892" t="inlineStr">
        <is>
          <t>1.1.33</t>
        </is>
      </c>
      <c r="B892" t="inlineStr">
        <is>
          <t>Isosource Energy 500 ml</t>
        </is>
      </c>
      <c r="C892" t="inlineStr">
        <is>
          <t>nutritionally_complete</t>
        </is>
      </c>
      <c r="D892" s="10" t="inlineStr">
        <is>
          <t>UNKNOWN</t>
        </is>
      </c>
      <c r="E892" t="inlineStr">
        <is>
          <t>N/A</t>
        </is>
      </c>
      <c r="F892" t="inlineStr">
        <is>
          <t>True</t>
        </is>
      </c>
      <c r="G892" t="inlineStr">
        <is>
          <t>Cannot determine 'nutritionally_complete' for this product</t>
        </is>
      </c>
    </row>
    <row r="893">
      <c r="A893" t="inlineStr">
        <is>
          <t>1.1.33</t>
        </is>
      </c>
      <c r="B893" t="inlineStr">
        <is>
          <t>Isosource Energy 500 ml</t>
        </is>
      </c>
      <c r="C893" t="inlineStr">
        <is>
          <t>formulation</t>
        </is>
      </c>
      <c r="D893" s="9" t="inlineStr">
        <is>
          <t>PASS</t>
        </is>
      </c>
      <c r="E893" t="inlineStr">
        <is>
          <t>liquid</t>
        </is>
      </c>
      <c r="F893" t="inlineStr">
        <is>
          <t>liquid</t>
        </is>
      </c>
      <c r="G893" t="inlineStr"/>
    </row>
    <row r="894">
      <c r="A894" t="inlineStr">
        <is>
          <t>1.1.33</t>
        </is>
      </c>
      <c r="B894" t="inlineStr">
        <is>
          <t>Isosource Energy 500 ml</t>
        </is>
      </c>
      <c r="C894" t="inlineStr">
        <is>
          <t>route</t>
        </is>
      </c>
      <c r="D894" s="9" t="inlineStr">
        <is>
          <t>PASS</t>
        </is>
      </c>
      <c r="E894" t="inlineStr">
        <is>
          <t>enteral</t>
        </is>
      </c>
      <c r="F894" t="inlineStr">
        <is>
          <t>enteral</t>
        </is>
      </c>
      <c r="G894" t="inlineStr"/>
    </row>
    <row r="895">
      <c r="A895" t="inlineStr">
        <is>
          <t>1.1.33</t>
        </is>
      </c>
      <c r="B895" t="inlineStr">
        <is>
          <t>Peptamen AF 500 ml</t>
        </is>
      </c>
      <c r="C895" t="inlineStr">
        <is>
          <t>energy</t>
        </is>
      </c>
      <c r="D895" s="9" t="inlineStr">
        <is>
          <t>PASS</t>
        </is>
      </c>
      <c r="E895" t="inlineStr">
        <is>
          <t>152.0 kcal/100ml</t>
        </is>
      </c>
      <c r="F895">
        <f> 152.0 kcal/100ml</f>
        <v/>
      </c>
      <c r="G895" t="inlineStr"/>
    </row>
    <row r="896">
      <c r="A896" t="inlineStr">
        <is>
          <t>1.1.33</t>
        </is>
      </c>
      <c r="B896" t="inlineStr">
        <is>
          <t>Peptamen AF 500 ml</t>
        </is>
      </c>
      <c r="C896" t="inlineStr">
        <is>
          <t>volume</t>
        </is>
      </c>
      <c r="D896" s="9" t="inlineStr">
        <is>
          <t>PASS</t>
        </is>
      </c>
      <c r="E896" t="inlineStr">
        <is>
          <t>500.0 ml</t>
        </is>
      </c>
      <c r="F896">
        <f> 500.0 ml</f>
        <v/>
      </c>
      <c r="G896" t="inlineStr"/>
    </row>
    <row r="897">
      <c r="A897" t="inlineStr">
        <is>
          <t>1.1.33</t>
        </is>
      </c>
      <c r="B897" t="inlineStr">
        <is>
          <t>Peptamen AF 500 ml</t>
        </is>
      </c>
      <c r="C897" t="inlineStr">
        <is>
          <t>contains_fiber</t>
        </is>
      </c>
      <c r="D897" s="9" t="inlineStr">
        <is>
          <t>PASS</t>
        </is>
      </c>
      <c r="E897" t="inlineStr">
        <is>
          <t>fiber=0.0 g/100ml</t>
        </is>
      </c>
      <c r="F897" t="inlineStr">
        <is>
          <t>no fiber</t>
        </is>
      </c>
      <c r="G897" t="inlineStr"/>
    </row>
    <row r="898">
      <c r="A898" t="inlineStr">
        <is>
          <t>1.1.33</t>
        </is>
      </c>
      <c r="B898" t="inlineStr">
        <is>
          <t>Peptamen AF 500 ml</t>
        </is>
      </c>
      <c r="C898" t="inlineStr">
        <is>
          <t>gluten_free</t>
        </is>
      </c>
      <c r="D898" s="9" t="inlineStr">
        <is>
          <t>PASS</t>
        </is>
      </c>
      <c r="E898" t="inlineStr">
        <is>
          <t>True</t>
        </is>
      </c>
      <c r="F898" t="inlineStr">
        <is>
          <t>True</t>
        </is>
      </c>
      <c r="G898" t="inlineStr"/>
    </row>
    <row r="899">
      <c r="A899" t="inlineStr">
        <is>
          <t>1.1.33</t>
        </is>
      </c>
      <c r="B899" t="inlineStr">
        <is>
          <t>Peptamen AF 500 ml</t>
        </is>
      </c>
      <c r="C899" t="inlineStr">
        <is>
          <t>contains_omega3</t>
        </is>
      </c>
      <c r="D899" s="9" t="inlineStr">
        <is>
          <t>PASS</t>
        </is>
      </c>
      <c r="E899" t="inlineStr">
        <is>
          <t>True</t>
        </is>
      </c>
      <c r="F899" t="inlineStr">
        <is>
          <t>True</t>
        </is>
      </c>
      <c r="G899" t="inlineStr"/>
    </row>
    <row r="900">
      <c r="A900" t="inlineStr">
        <is>
          <t>1.1.33</t>
        </is>
      </c>
      <c r="B900" t="inlineStr">
        <is>
          <t>Peptamen AF 500 ml</t>
        </is>
      </c>
      <c r="C900" t="inlineStr">
        <is>
          <t>nutritionally_complete</t>
        </is>
      </c>
      <c r="D900" s="10" t="inlineStr">
        <is>
          <t>UNKNOWN</t>
        </is>
      </c>
      <c r="E900" t="inlineStr">
        <is>
          <t>N/A</t>
        </is>
      </c>
      <c r="F900" t="inlineStr">
        <is>
          <t>True</t>
        </is>
      </c>
      <c r="G900" t="inlineStr">
        <is>
          <t>Cannot determine 'nutritionally_complete' for this product</t>
        </is>
      </c>
    </row>
    <row r="901">
      <c r="A901" t="inlineStr">
        <is>
          <t>1.1.33</t>
        </is>
      </c>
      <c r="B901" t="inlineStr">
        <is>
          <t>Peptamen AF 500 ml</t>
        </is>
      </c>
      <c r="C901" t="inlineStr">
        <is>
          <t>formulation</t>
        </is>
      </c>
      <c r="D901" s="9" t="inlineStr">
        <is>
          <t>PASS</t>
        </is>
      </c>
      <c r="E901" t="inlineStr">
        <is>
          <t>liquid</t>
        </is>
      </c>
      <c r="F901" t="inlineStr">
        <is>
          <t>liquid</t>
        </is>
      </c>
      <c r="G901" t="inlineStr"/>
    </row>
    <row r="902">
      <c r="A902" t="inlineStr">
        <is>
          <t>1.1.33</t>
        </is>
      </c>
      <c r="B902" t="inlineStr">
        <is>
          <t>Peptamen AF 500 ml</t>
        </is>
      </c>
      <c r="C902" t="inlineStr">
        <is>
          <t>route</t>
        </is>
      </c>
      <c r="D902" s="9" t="inlineStr">
        <is>
          <t>PASS</t>
        </is>
      </c>
      <c r="E902" t="inlineStr">
        <is>
          <t>enteral</t>
        </is>
      </c>
      <c r="F902" t="inlineStr">
        <is>
          <t>enteral</t>
        </is>
      </c>
      <c r="G902" t="inlineStr"/>
    </row>
    <row r="903">
      <c r="A903" t="inlineStr">
        <is>
          <t>1.1.33</t>
        </is>
      </c>
      <c r="B903" t="inlineStr">
        <is>
          <t>Isosource Standard 500 ml</t>
        </is>
      </c>
      <c r="C903" t="inlineStr">
        <is>
          <t>energy</t>
        </is>
      </c>
      <c r="D903" s="11" t="inlineStr">
        <is>
          <t>FAIL</t>
        </is>
      </c>
      <c r="E903" t="inlineStr">
        <is>
          <t>103.0 kcal/100ml</t>
        </is>
      </c>
      <c r="F903">
        <f> 152.0 kcal/100ml</f>
        <v/>
      </c>
      <c r="G903" t="inlineStr">
        <is>
          <t>103.0 does not satisfy = 152.0</t>
        </is>
      </c>
    </row>
    <row r="904">
      <c r="A904" t="inlineStr">
        <is>
          <t>1.1.33</t>
        </is>
      </c>
      <c r="B904" t="inlineStr">
        <is>
          <t>Isosource Standard 500 ml</t>
        </is>
      </c>
      <c r="C904" t="inlineStr">
        <is>
          <t>volume</t>
        </is>
      </c>
      <c r="D904" s="9" t="inlineStr">
        <is>
          <t>PASS</t>
        </is>
      </c>
      <c r="E904" t="inlineStr">
        <is>
          <t>500.0 ml</t>
        </is>
      </c>
      <c r="F904">
        <f> 500.0 ml</f>
        <v/>
      </c>
      <c r="G904" t="inlineStr"/>
    </row>
    <row r="905">
      <c r="A905" t="inlineStr">
        <is>
          <t>1.1.33</t>
        </is>
      </c>
      <c r="B905" t="inlineStr">
        <is>
          <t>Isosource Standard 500 ml</t>
        </is>
      </c>
      <c r="C905" t="inlineStr">
        <is>
          <t>contains_fiber</t>
        </is>
      </c>
      <c r="D905" s="9" t="inlineStr">
        <is>
          <t>PASS</t>
        </is>
      </c>
      <c r="E905" t="inlineStr">
        <is>
          <t>fiber=0.0 g/100ml</t>
        </is>
      </c>
      <c r="F905" t="inlineStr">
        <is>
          <t>no fiber</t>
        </is>
      </c>
      <c r="G905" t="inlineStr"/>
    </row>
    <row r="906">
      <c r="A906" t="inlineStr">
        <is>
          <t>1.1.33</t>
        </is>
      </c>
      <c r="B906" t="inlineStr">
        <is>
          <t>Isosource Standard 500 ml</t>
        </is>
      </c>
      <c r="C906" t="inlineStr">
        <is>
          <t>gluten_free</t>
        </is>
      </c>
      <c r="D906" s="9" t="inlineStr">
        <is>
          <t>PASS</t>
        </is>
      </c>
      <c r="E906" t="inlineStr">
        <is>
          <t>True</t>
        </is>
      </c>
      <c r="F906" t="inlineStr">
        <is>
          <t>True</t>
        </is>
      </c>
      <c r="G906" t="inlineStr"/>
    </row>
    <row r="907">
      <c r="A907" t="inlineStr">
        <is>
          <t>1.1.33</t>
        </is>
      </c>
      <c r="B907" t="inlineStr">
        <is>
          <t>Isosource Standard 500 ml</t>
        </is>
      </c>
      <c r="C907" t="inlineStr">
        <is>
          <t>contains_omega3</t>
        </is>
      </c>
      <c r="D907" s="9" t="inlineStr">
        <is>
          <t>PASS</t>
        </is>
      </c>
      <c r="E907" t="inlineStr">
        <is>
          <t>True</t>
        </is>
      </c>
      <c r="F907" t="inlineStr">
        <is>
          <t>True</t>
        </is>
      </c>
      <c r="G907" t="inlineStr"/>
    </row>
    <row r="908">
      <c r="A908" t="inlineStr">
        <is>
          <t>1.1.33</t>
        </is>
      </c>
      <c r="B908" t="inlineStr">
        <is>
          <t>Isosource Standard 500 ml</t>
        </is>
      </c>
      <c r="C908" t="inlineStr">
        <is>
          <t>nutritionally_complete</t>
        </is>
      </c>
      <c r="D908" s="10" t="inlineStr">
        <is>
          <t>UNKNOWN</t>
        </is>
      </c>
      <c r="E908" t="inlineStr">
        <is>
          <t>N/A</t>
        </is>
      </c>
      <c r="F908" t="inlineStr">
        <is>
          <t>True</t>
        </is>
      </c>
      <c r="G908" t="inlineStr">
        <is>
          <t>Cannot determine 'nutritionally_complete' for this product</t>
        </is>
      </c>
    </row>
    <row r="909">
      <c r="A909" t="inlineStr">
        <is>
          <t>1.1.33</t>
        </is>
      </c>
      <c r="B909" t="inlineStr">
        <is>
          <t>Isosource Standard 500 ml</t>
        </is>
      </c>
      <c r="C909" t="inlineStr">
        <is>
          <t>formulation</t>
        </is>
      </c>
      <c r="D909" s="9" t="inlineStr">
        <is>
          <t>PASS</t>
        </is>
      </c>
      <c r="E909" t="inlineStr">
        <is>
          <t>liquid</t>
        </is>
      </c>
      <c r="F909" t="inlineStr">
        <is>
          <t>liquid</t>
        </is>
      </c>
      <c r="G909" t="inlineStr"/>
    </row>
    <row r="910">
      <c r="A910" t="inlineStr">
        <is>
          <t>1.1.33</t>
        </is>
      </c>
      <c r="B910" t="inlineStr">
        <is>
          <t>Isosource Standard 500 ml</t>
        </is>
      </c>
      <c r="C910" t="inlineStr">
        <is>
          <t>route</t>
        </is>
      </c>
      <c r="D910" s="9" t="inlineStr">
        <is>
          <t>PASS</t>
        </is>
      </c>
      <c r="E910" t="inlineStr">
        <is>
          <t>enteral</t>
        </is>
      </c>
      <c r="F910" t="inlineStr">
        <is>
          <t>enteral</t>
        </is>
      </c>
      <c r="G910" t="inlineStr"/>
    </row>
    <row r="911">
      <c r="A911" t="inlineStr">
        <is>
          <t>1.1.34</t>
        </is>
      </c>
      <c r="B911" t="inlineStr">
        <is>
          <t>Isosource Standard 500 ml</t>
        </is>
      </c>
      <c r="C911" t="inlineStr">
        <is>
          <t>package_size</t>
        </is>
      </c>
      <c r="D911" s="10" t="inlineStr">
        <is>
          <t>UNKNOWN</t>
        </is>
      </c>
      <c r="E911" t="inlineStr">
        <is>
          <t>N/A</t>
        </is>
      </c>
      <c r="F911">
        <f> 500.0 ml</f>
        <v/>
      </c>
      <c r="G911" t="inlineStr">
        <is>
          <t>Product has no value for 'package_size'</t>
        </is>
      </c>
    </row>
    <row r="912">
      <c r="A912" t="inlineStr">
        <is>
          <t>1.1.34</t>
        </is>
      </c>
      <c r="B912" t="inlineStr">
        <is>
          <t>Isosource Standard 500 ml</t>
        </is>
      </c>
      <c r="C912" t="inlineStr">
        <is>
          <t>gluten_free</t>
        </is>
      </c>
      <c r="D912" s="9" t="inlineStr">
        <is>
          <t>PASS</t>
        </is>
      </c>
      <c r="E912" t="inlineStr">
        <is>
          <t>True</t>
        </is>
      </c>
      <c r="F912" t="inlineStr">
        <is>
          <t>True</t>
        </is>
      </c>
      <c r="G912" t="inlineStr"/>
    </row>
    <row r="913">
      <c r="A913" t="inlineStr">
        <is>
          <t>1.1.34</t>
        </is>
      </c>
      <c r="B913" t="inlineStr">
        <is>
          <t>Isosource Standard 500 ml</t>
        </is>
      </c>
      <c r="C913" t="inlineStr">
        <is>
          <t>formulation</t>
        </is>
      </c>
      <c r="D913" s="9" t="inlineStr">
        <is>
          <t>PASS</t>
        </is>
      </c>
      <c r="E913" t="inlineStr">
        <is>
          <t>liquid</t>
        </is>
      </c>
      <c r="F913" t="inlineStr">
        <is>
          <t>liquid</t>
        </is>
      </c>
      <c r="G913" t="inlineStr"/>
    </row>
    <row r="914">
      <c r="A914" t="inlineStr">
        <is>
          <t>1.1.34</t>
        </is>
      </c>
      <c r="B914" t="inlineStr">
        <is>
          <t>Isosource Standard 500 ml</t>
        </is>
      </c>
      <c r="C914" t="inlineStr">
        <is>
          <t>route</t>
        </is>
      </c>
      <c r="D914" s="9" t="inlineStr">
        <is>
          <t>PASS</t>
        </is>
      </c>
      <c r="E914" t="inlineStr">
        <is>
          <t>enteral</t>
        </is>
      </c>
      <c r="F914" t="inlineStr">
        <is>
          <t>enteral</t>
        </is>
      </c>
      <c r="G914" t="inlineStr"/>
    </row>
    <row r="915">
      <c r="A915" t="inlineStr">
        <is>
          <t>1.1.34</t>
        </is>
      </c>
      <c r="B915" t="inlineStr">
        <is>
          <t>Isosource Standard 1000 ml</t>
        </is>
      </c>
      <c r="C915" t="inlineStr">
        <is>
          <t>package_size</t>
        </is>
      </c>
      <c r="D915" s="10" t="inlineStr">
        <is>
          <t>UNKNOWN</t>
        </is>
      </c>
      <c r="E915" t="inlineStr">
        <is>
          <t>N/A</t>
        </is>
      </c>
      <c r="F915">
        <f> 500.0 ml</f>
        <v/>
      </c>
      <c r="G915" t="inlineStr">
        <is>
          <t>Product has no value for 'package_size'</t>
        </is>
      </c>
    </row>
    <row r="916">
      <c r="A916" t="inlineStr">
        <is>
          <t>1.1.34</t>
        </is>
      </c>
      <c r="B916" t="inlineStr">
        <is>
          <t>Isosource Standard 1000 ml</t>
        </is>
      </c>
      <c r="C916" t="inlineStr">
        <is>
          <t>gluten_free</t>
        </is>
      </c>
      <c r="D916" s="9" t="inlineStr">
        <is>
          <t>PASS</t>
        </is>
      </c>
      <c r="E916" t="inlineStr">
        <is>
          <t>True</t>
        </is>
      </c>
      <c r="F916" t="inlineStr">
        <is>
          <t>True</t>
        </is>
      </c>
      <c r="G916" t="inlineStr"/>
    </row>
    <row r="917">
      <c r="A917" t="inlineStr">
        <is>
          <t>1.1.34</t>
        </is>
      </c>
      <c r="B917" t="inlineStr">
        <is>
          <t>Isosource Standard 1000 ml</t>
        </is>
      </c>
      <c r="C917" t="inlineStr">
        <is>
          <t>formulation</t>
        </is>
      </c>
      <c r="D917" s="9" t="inlineStr">
        <is>
          <t>PASS</t>
        </is>
      </c>
      <c r="E917" t="inlineStr">
        <is>
          <t>liquid</t>
        </is>
      </c>
      <c r="F917" t="inlineStr">
        <is>
          <t>liquid</t>
        </is>
      </c>
      <c r="G917" t="inlineStr"/>
    </row>
    <row r="918">
      <c r="A918" t="inlineStr">
        <is>
          <t>1.1.34</t>
        </is>
      </c>
      <c r="B918" t="inlineStr">
        <is>
          <t>Isosource Standard 1000 ml</t>
        </is>
      </c>
      <c r="C918" t="inlineStr">
        <is>
          <t>route</t>
        </is>
      </c>
      <c r="D918" s="9" t="inlineStr">
        <is>
          <t>PASS</t>
        </is>
      </c>
      <c r="E918" t="inlineStr">
        <is>
          <t>enteral</t>
        </is>
      </c>
      <c r="F918" t="inlineStr">
        <is>
          <t>enteral</t>
        </is>
      </c>
      <c r="G918" t="inlineStr"/>
    </row>
    <row r="919">
      <c r="A919" t="inlineStr">
        <is>
          <t>1.1.34</t>
        </is>
      </c>
      <c r="B919" t="inlineStr">
        <is>
          <t>Isosource Standard Fibre 500 ml</t>
        </is>
      </c>
      <c r="C919" t="inlineStr">
        <is>
          <t>package_size</t>
        </is>
      </c>
      <c r="D919" s="10" t="inlineStr">
        <is>
          <t>UNKNOWN</t>
        </is>
      </c>
      <c r="E919" t="inlineStr">
        <is>
          <t>N/A</t>
        </is>
      </c>
      <c r="F919">
        <f> 500.0 ml</f>
        <v/>
      </c>
      <c r="G919" t="inlineStr">
        <is>
          <t>Product has no value for 'package_size'</t>
        </is>
      </c>
    </row>
    <row r="920">
      <c r="A920" t="inlineStr">
        <is>
          <t>1.1.34</t>
        </is>
      </c>
      <c r="B920" t="inlineStr">
        <is>
          <t>Isosource Standard Fibre 500 ml</t>
        </is>
      </c>
      <c r="C920" t="inlineStr">
        <is>
          <t>gluten_free</t>
        </is>
      </c>
      <c r="D920" s="9" t="inlineStr">
        <is>
          <t>PASS</t>
        </is>
      </c>
      <c r="E920" t="inlineStr">
        <is>
          <t>True</t>
        </is>
      </c>
      <c r="F920" t="inlineStr">
        <is>
          <t>True</t>
        </is>
      </c>
      <c r="G920" t="inlineStr"/>
    </row>
    <row r="921">
      <c r="A921" t="inlineStr">
        <is>
          <t>1.1.34</t>
        </is>
      </c>
      <c r="B921" t="inlineStr">
        <is>
          <t>Isosource Standard Fibre 500 ml</t>
        </is>
      </c>
      <c r="C921" t="inlineStr">
        <is>
          <t>formulation</t>
        </is>
      </c>
      <c r="D921" s="9" t="inlineStr">
        <is>
          <t>PASS</t>
        </is>
      </c>
      <c r="E921" t="inlineStr">
        <is>
          <t>liquid</t>
        </is>
      </c>
      <c r="F921" t="inlineStr">
        <is>
          <t>liquid</t>
        </is>
      </c>
      <c r="G921" t="inlineStr"/>
    </row>
    <row r="922">
      <c r="A922" t="inlineStr">
        <is>
          <t>1.1.34</t>
        </is>
      </c>
      <c r="B922" t="inlineStr">
        <is>
          <t>Isosource Standard Fibre 500 ml</t>
        </is>
      </c>
      <c r="C922" t="inlineStr">
        <is>
          <t>route</t>
        </is>
      </c>
      <c r="D922" s="9" t="inlineStr">
        <is>
          <t>PASS</t>
        </is>
      </c>
      <c r="E922" t="inlineStr">
        <is>
          <t>enteral</t>
        </is>
      </c>
      <c r="F922" t="inlineStr">
        <is>
          <t>enteral</t>
        </is>
      </c>
      <c r="G922" t="inlineStr"/>
    </row>
    <row r="923">
      <c r="A923" t="inlineStr">
        <is>
          <t>1.1.35</t>
        </is>
      </c>
      <c r="B923" t="inlineStr">
        <is>
          <t>Isosource Standard 500 ml</t>
        </is>
      </c>
      <c r="C923" t="inlineStr">
        <is>
          <t>package_size</t>
        </is>
      </c>
      <c r="D923" s="10" t="inlineStr">
        <is>
          <t>UNKNOWN</t>
        </is>
      </c>
      <c r="E923" t="inlineStr">
        <is>
          <t>N/A</t>
        </is>
      </c>
      <c r="F923">
        <f> 500.0 ml</f>
        <v/>
      </c>
      <c r="G923" t="inlineStr">
        <is>
          <t>Product has no value for 'package_size'</t>
        </is>
      </c>
    </row>
    <row r="924">
      <c r="A924" t="inlineStr">
        <is>
          <t>1.1.35</t>
        </is>
      </c>
      <c r="B924" t="inlineStr">
        <is>
          <t>Isosource Standard 500 ml</t>
        </is>
      </c>
      <c r="C924" t="inlineStr">
        <is>
          <t>gluten_free</t>
        </is>
      </c>
      <c r="D924" s="9" t="inlineStr">
        <is>
          <t>PASS</t>
        </is>
      </c>
      <c r="E924" t="inlineStr">
        <is>
          <t>True</t>
        </is>
      </c>
      <c r="F924" t="inlineStr">
        <is>
          <t>True</t>
        </is>
      </c>
      <c r="G924" t="inlineStr"/>
    </row>
    <row r="925">
      <c r="A925" t="inlineStr">
        <is>
          <t>1.1.35</t>
        </is>
      </c>
      <c r="B925" t="inlineStr">
        <is>
          <t>Isosource Standard 500 ml</t>
        </is>
      </c>
      <c r="C925" t="inlineStr">
        <is>
          <t>formulation</t>
        </is>
      </c>
      <c r="D925" s="9" t="inlineStr">
        <is>
          <t>PASS</t>
        </is>
      </c>
      <c r="E925" t="inlineStr">
        <is>
          <t>liquid</t>
        </is>
      </c>
      <c r="F925" t="inlineStr">
        <is>
          <t>liquid</t>
        </is>
      </c>
      <c r="G925" t="inlineStr"/>
    </row>
    <row r="926">
      <c r="A926" t="inlineStr">
        <is>
          <t>1.1.35</t>
        </is>
      </c>
      <c r="B926" t="inlineStr">
        <is>
          <t>Isosource Standard 500 ml</t>
        </is>
      </c>
      <c r="C926" t="inlineStr">
        <is>
          <t>route</t>
        </is>
      </c>
      <c r="D926" s="9" t="inlineStr">
        <is>
          <t>PASS</t>
        </is>
      </c>
      <c r="E926" t="inlineStr">
        <is>
          <t>enteral</t>
        </is>
      </c>
      <c r="F926" t="inlineStr">
        <is>
          <t>enteral</t>
        </is>
      </c>
      <c r="G926" t="inlineStr"/>
    </row>
    <row r="927">
      <c r="A927" t="inlineStr">
        <is>
          <t>1.1.35</t>
        </is>
      </c>
      <c r="B927" t="inlineStr">
        <is>
          <t>Isosource Standard 1000 ml</t>
        </is>
      </c>
      <c r="C927" t="inlineStr">
        <is>
          <t>package_size</t>
        </is>
      </c>
      <c r="D927" s="10" t="inlineStr">
        <is>
          <t>UNKNOWN</t>
        </is>
      </c>
      <c r="E927" t="inlineStr">
        <is>
          <t>N/A</t>
        </is>
      </c>
      <c r="F927">
        <f> 500.0 ml</f>
        <v/>
      </c>
      <c r="G927" t="inlineStr">
        <is>
          <t>Product has no value for 'package_size'</t>
        </is>
      </c>
    </row>
    <row r="928">
      <c r="A928" t="inlineStr">
        <is>
          <t>1.1.35</t>
        </is>
      </c>
      <c r="B928" t="inlineStr">
        <is>
          <t>Isosource Standard 1000 ml</t>
        </is>
      </c>
      <c r="C928" t="inlineStr">
        <is>
          <t>gluten_free</t>
        </is>
      </c>
      <c r="D928" s="9" t="inlineStr">
        <is>
          <t>PASS</t>
        </is>
      </c>
      <c r="E928" t="inlineStr">
        <is>
          <t>True</t>
        </is>
      </c>
      <c r="F928" t="inlineStr">
        <is>
          <t>True</t>
        </is>
      </c>
      <c r="G928" t="inlineStr"/>
    </row>
    <row r="929">
      <c r="A929" t="inlineStr">
        <is>
          <t>1.1.35</t>
        </is>
      </c>
      <c r="B929" t="inlineStr">
        <is>
          <t>Isosource Standard 1000 ml</t>
        </is>
      </c>
      <c r="C929" t="inlineStr">
        <is>
          <t>formulation</t>
        </is>
      </c>
      <c r="D929" s="9" t="inlineStr">
        <is>
          <t>PASS</t>
        </is>
      </c>
      <c r="E929" t="inlineStr">
        <is>
          <t>liquid</t>
        </is>
      </c>
      <c r="F929" t="inlineStr">
        <is>
          <t>liquid</t>
        </is>
      </c>
      <c r="G929" t="inlineStr"/>
    </row>
    <row r="930">
      <c r="A930" t="inlineStr">
        <is>
          <t>1.1.35</t>
        </is>
      </c>
      <c r="B930" t="inlineStr">
        <is>
          <t>Isosource Standard 1000 ml</t>
        </is>
      </c>
      <c r="C930" t="inlineStr">
        <is>
          <t>route</t>
        </is>
      </c>
      <c r="D930" s="9" t="inlineStr">
        <is>
          <t>PASS</t>
        </is>
      </c>
      <c r="E930" t="inlineStr">
        <is>
          <t>enteral</t>
        </is>
      </c>
      <c r="F930" t="inlineStr">
        <is>
          <t>enteral</t>
        </is>
      </c>
      <c r="G930" t="inlineStr"/>
    </row>
    <row r="931">
      <c r="A931" t="inlineStr">
        <is>
          <t>1.1.35</t>
        </is>
      </c>
      <c r="B931" t="inlineStr">
        <is>
          <t>Isosource Standard Fibre 500 ml</t>
        </is>
      </c>
      <c r="C931" t="inlineStr">
        <is>
          <t>package_size</t>
        </is>
      </c>
      <c r="D931" s="10" t="inlineStr">
        <is>
          <t>UNKNOWN</t>
        </is>
      </c>
      <c r="E931" t="inlineStr">
        <is>
          <t>N/A</t>
        </is>
      </c>
      <c r="F931">
        <f> 500.0 ml</f>
        <v/>
      </c>
      <c r="G931" t="inlineStr">
        <is>
          <t>Product has no value for 'package_size'</t>
        </is>
      </c>
    </row>
    <row r="932">
      <c r="A932" t="inlineStr">
        <is>
          <t>1.1.35</t>
        </is>
      </c>
      <c r="B932" t="inlineStr">
        <is>
          <t>Isosource Standard Fibre 500 ml</t>
        </is>
      </c>
      <c r="C932" t="inlineStr">
        <is>
          <t>gluten_free</t>
        </is>
      </c>
      <c r="D932" s="9" t="inlineStr">
        <is>
          <t>PASS</t>
        </is>
      </c>
      <c r="E932" t="inlineStr">
        <is>
          <t>True</t>
        </is>
      </c>
      <c r="F932" t="inlineStr">
        <is>
          <t>True</t>
        </is>
      </c>
      <c r="G932" t="inlineStr"/>
    </row>
    <row r="933">
      <c r="A933" t="inlineStr">
        <is>
          <t>1.1.35</t>
        </is>
      </c>
      <c r="B933" t="inlineStr">
        <is>
          <t>Isosource Standard Fibre 500 ml</t>
        </is>
      </c>
      <c r="C933" t="inlineStr">
        <is>
          <t>formulation</t>
        </is>
      </c>
      <c r="D933" s="9" t="inlineStr">
        <is>
          <t>PASS</t>
        </is>
      </c>
      <c r="E933" t="inlineStr">
        <is>
          <t>liquid</t>
        </is>
      </c>
      <c r="F933" t="inlineStr">
        <is>
          <t>liquid</t>
        </is>
      </c>
      <c r="G933" t="inlineStr"/>
    </row>
    <row r="934">
      <c r="A934" t="inlineStr">
        <is>
          <t>1.1.35</t>
        </is>
      </c>
      <c r="B934" t="inlineStr">
        <is>
          <t>Isosource Standard Fibre 500 ml</t>
        </is>
      </c>
      <c r="C934" t="inlineStr">
        <is>
          <t>route</t>
        </is>
      </c>
      <c r="D934" s="9" t="inlineStr">
        <is>
          <t>PASS</t>
        </is>
      </c>
      <c r="E934" t="inlineStr">
        <is>
          <t>enteral</t>
        </is>
      </c>
      <c r="F934" t="inlineStr">
        <is>
          <t>enteral</t>
        </is>
      </c>
      <c r="G934" t="inlineStr"/>
    </row>
    <row r="935">
      <c r="A935" t="inlineStr">
        <is>
          <t>1.1.36</t>
        </is>
      </c>
      <c r="B935" t="inlineStr">
        <is>
          <t>Isosource Standard 500 ml</t>
        </is>
      </c>
      <c r="C935" t="inlineStr">
        <is>
          <t>package_size</t>
        </is>
      </c>
      <c r="D935" s="10" t="inlineStr">
        <is>
          <t>UNKNOWN</t>
        </is>
      </c>
      <c r="E935" t="inlineStr">
        <is>
          <t>N/A</t>
        </is>
      </c>
      <c r="F935">
        <f> 500.0 ml</f>
        <v/>
      </c>
      <c r="G935" t="inlineStr">
        <is>
          <t>Product has no value for 'package_size'</t>
        </is>
      </c>
    </row>
    <row r="936">
      <c r="A936" t="inlineStr">
        <is>
          <t>1.1.36</t>
        </is>
      </c>
      <c r="B936" t="inlineStr">
        <is>
          <t>Isosource Standard 500 ml</t>
        </is>
      </c>
      <c r="C936" t="inlineStr">
        <is>
          <t>gluten_free</t>
        </is>
      </c>
      <c r="D936" s="9" t="inlineStr">
        <is>
          <t>PASS</t>
        </is>
      </c>
      <c r="E936" t="inlineStr">
        <is>
          <t>True</t>
        </is>
      </c>
      <c r="F936" t="inlineStr">
        <is>
          <t>True</t>
        </is>
      </c>
      <c r="G936" t="inlineStr"/>
    </row>
    <row r="937">
      <c r="A937" t="inlineStr">
        <is>
          <t>1.1.36</t>
        </is>
      </c>
      <c r="B937" t="inlineStr">
        <is>
          <t>Isosource Standard 500 ml</t>
        </is>
      </c>
      <c r="C937" t="inlineStr">
        <is>
          <t>route</t>
        </is>
      </c>
      <c r="D937" s="9" t="inlineStr">
        <is>
          <t>PASS</t>
        </is>
      </c>
      <c r="E937" t="inlineStr">
        <is>
          <t>enteral</t>
        </is>
      </c>
      <c r="F937" t="inlineStr">
        <is>
          <t>enteral</t>
        </is>
      </c>
      <c r="G937" t="inlineStr"/>
    </row>
    <row r="938">
      <c r="A938" t="inlineStr">
        <is>
          <t>1.1.36</t>
        </is>
      </c>
      <c r="B938" t="inlineStr">
        <is>
          <t>Isosource Standard 1000 ml</t>
        </is>
      </c>
      <c r="C938" t="inlineStr">
        <is>
          <t>package_size</t>
        </is>
      </c>
      <c r="D938" s="10" t="inlineStr">
        <is>
          <t>UNKNOWN</t>
        </is>
      </c>
      <c r="E938" t="inlineStr">
        <is>
          <t>N/A</t>
        </is>
      </c>
      <c r="F938">
        <f> 500.0 ml</f>
        <v/>
      </c>
      <c r="G938" t="inlineStr">
        <is>
          <t>Product has no value for 'package_size'</t>
        </is>
      </c>
    </row>
    <row r="939">
      <c r="A939" t="inlineStr">
        <is>
          <t>1.1.36</t>
        </is>
      </c>
      <c r="B939" t="inlineStr">
        <is>
          <t>Isosource Standard 1000 ml</t>
        </is>
      </c>
      <c r="C939" t="inlineStr">
        <is>
          <t>gluten_free</t>
        </is>
      </c>
      <c r="D939" s="9" t="inlineStr">
        <is>
          <t>PASS</t>
        </is>
      </c>
      <c r="E939" t="inlineStr">
        <is>
          <t>True</t>
        </is>
      </c>
      <c r="F939" t="inlineStr">
        <is>
          <t>True</t>
        </is>
      </c>
      <c r="G939" t="inlineStr"/>
    </row>
    <row r="940">
      <c r="A940" t="inlineStr">
        <is>
          <t>1.1.36</t>
        </is>
      </c>
      <c r="B940" t="inlineStr">
        <is>
          <t>Isosource Standard 1000 ml</t>
        </is>
      </c>
      <c r="C940" t="inlineStr">
        <is>
          <t>route</t>
        </is>
      </c>
      <c r="D940" s="9" t="inlineStr">
        <is>
          <t>PASS</t>
        </is>
      </c>
      <c r="E940" t="inlineStr">
        <is>
          <t>enteral</t>
        </is>
      </c>
      <c r="F940" t="inlineStr">
        <is>
          <t>enteral</t>
        </is>
      </c>
      <c r="G940" t="inlineStr"/>
    </row>
    <row r="941">
      <c r="A941" t="inlineStr">
        <is>
          <t>1.1.36</t>
        </is>
      </c>
      <c r="B941" t="inlineStr">
        <is>
          <t>Isosource Standard Fibre 500 ml</t>
        </is>
      </c>
      <c r="C941" t="inlineStr">
        <is>
          <t>package_size</t>
        </is>
      </c>
      <c r="D941" s="10" t="inlineStr">
        <is>
          <t>UNKNOWN</t>
        </is>
      </c>
      <c r="E941" t="inlineStr">
        <is>
          <t>N/A</t>
        </is>
      </c>
      <c r="F941">
        <f> 500.0 ml</f>
        <v/>
      </c>
      <c r="G941" t="inlineStr">
        <is>
          <t>Product has no value for 'package_size'</t>
        </is>
      </c>
    </row>
    <row r="942">
      <c r="A942" t="inlineStr">
        <is>
          <t>1.1.36</t>
        </is>
      </c>
      <c r="B942" t="inlineStr">
        <is>
          <t>Isosource Standard Fibre 500 ml</t>
        </is>
      </c>
      <c r="C942" t="inlineStr">
        <is>
          <t>gluten_free</t>
        </is>
      </c>
      <c r="D942" s="9" t="inlineStr">
        <is>
          <t>PASS</t>
        </is>
      </c>
      <c r="E942" t="inlineStr">
        <is>
          <t>True</t>
        </is>
      </c>
      <c r="F942" t="inlineStr">
        <is>
          <t>True</t>
        </is>
      </c>
      <c r="G942" t="inlineStr"/>
    </row>
    <row r="943">
      <c r="A943" t="inlineStr">
        <is>
          <t>1.1.36</t>
        </is>
      </c>
      <c r="B943" t="inlineStr">
        <is>
          <t>Isosource Standard Fibre 500 ml</t>
        </is>
      </c>
      <c r="C943" t="inlineStr">
        <is>
          <t>route</t>
        </is>
      </c>
      <c r="D943" s="9" t="inlineStr">
        <is>
          <t>PASS</t>
        </is>
      </c>
      <c r="E943" t="inlineStr">
        <is>
          <t>enteral</t>
        </is>
      </c>
      <c r="F943" t="inlineStr">
        <is>
          <t>enteral</t>
        </is>
      </c>
      <c r="G943" t="inlineStr"/>
    </row>
    <row r="944">
      <c r="A944" t="inlineStr">
        <is>
          <t>1.1.37</t>
        </is>
      </c>
      <c r="B944" t="inlineStr">
        <is>
          <t>Isosource Standard 500 ml</t>
        </is>
      </c>
      <c r="C944" t="inlineStr">
        <is>
          <t>package_size</t>
        </is>
      </c>
      <c r="D944" s="10" t="inlineStr">
        <is>
          <t>UNKNOWN</t>
        </is>
      </c>
      <c r="E944" t="inlineStr">
        <is>
          <t>N/A</t>
        </is>
      </c>
      <c r="F944">
        <f> 500.0 ml</f>
        <v/>
      </c>
      <c r="G944" t="inlineStr">
        <is>
          <t>Product has no value for 'package_size'</t>
        </is>
      </c>
    </row>
    <row r="945">
      <c r="A945" t="inlineStr">
        <is>
          <t>1.1.37</t>
        </is>
      </c>
      <c r="B945" t="inlineStr">
        <is>
          <t>Isosource Standard 500 ml</t>
        </is>
      </c>
      <c r="C945" t="inlineStr">
        <is>
          <t>gluten_free</t>
        </is>
      </c>
      <c r="D945" s="9" t="inlineStr">
        <is>
          <t>PASS</t>
        </is>
      </c>
      <c r="E945" t="inlineStr">
        <is>
          <t>True</t>
        </is>
      </c>
      <c r="F945" t="inlineStr">
        <is>
          <t>True</t>
        </is>
      </c>
      <c r="G945" t="inlineStr"/>
    </row>
    <row r="946">
      <c r="A946" t="inlineStr">
        <is>
          <t>1.1.37</t>
        </is>
      </c>
      <c r="B946" t="inlineStr">
        <is>
          <t>Isosource Standard 500 ml</t>
        </is>
      </c>
      <c r="C946" t="inlineStr">
        <is>
          <t>formulation</t>
        </is>
      </c>
      <c r="D946" s="9" t="inlineStr">
        <is>
          <t>PASS</t>
        </is>
      </c>
      <c r="E946" t="inlineStr">
        <is>
          <t>liquid</t>
        </is>
      </c>
      <c r="F946" t="inlineStr">
        <is>
          <t>liquid</t>
        </is>
      </c>
      <c r="G946" t="inlineStr"/>
    </row>
    <row r="947">
      <c r="A947" t="inlineStr">
        <is>
          <t>1.1.37</t>
        </is>
      </c>
      <c r="B947" t="inlineStr">
        <is>
          <t>Isosource Standard 500 ml</t>
        </is>
      </c>
      <c r="C947" t="inlineStr">
        <is>
          <t>route</t>
        </is>
      </c>
      <c r="D947" s="9" t="inlineStr">
        <is>
          <t>PASS</t>
        </is>
      </c>
      <c r="E947" t="inlineStr">
        <is>
          <t>enteral</t>
        </is>
      </c>
      <c r="F947" t="inlineStr">
        <is>
          <t>enteral</t>
        </is>
      </c>
      <c r="G947" t="inlineStr"/>
    </row>
    <row r="948">
      <c r="A948" t="inlineStr">
        <is>
          <t>1.1.37</t>
        </is>
      </c>
      <c r="B948" t="inlineStr">
        <is>
          <t>Isosource Standard 1000 ml</t>
        </is>
      </c>
      <c r="C948" t="inlineStr">
        <is>
          <t>package_size</t>
        </is>
      </c>
      <c r="D948" s="10" t="inlineStr">
        <is>
          <t>UNKNOWN</t>
        </is>
      </c>
      <c r="E948" t="inlineStr">
        <is>
          <t>N/A</t>
        </is>
      </c>
      <c r="F948">
        <f> 500.0 ml</f>
        <v/>
      </c>
      <c r="G948" t="inlineStr">
        <is>
          <t>Product has no value for 'package_size'</t>
        </is>
      </c>
    </row>
    <row r="949">
      <c r="A949" t="inlineStr">
        <is>
          <t>1.1.37</t>
        </is>
      </c>
      <c r="B949" t="inlineStr">
        <is>
          <t>Isosource Standard 1000 ml</t>
        </is>
      </c>
      <c r="C949" t="inlineStr">
        <is>
          <t>gluten_free</t>
        </is>
      </c>
      <c r="D949" s="9" t="inlineStr">
        <is>
          <t>PASS</t>
        </is>
      </c>
      <c r="E949" t="inlineStr">
        <is>
          <t>True</t>
        </is>
      </c>
      <c r="F949" t="inlineStr">
        <is>
          <t>True</t>
        </is>
      </c>
      <c r="G949" t="inlineStr"/>
    </row>
    <row r="950">
      <c r="A950" t="inlineStr">
        <is>
          <t>1.1.37</t>
        </is>
      </c>
      <c r="B950" t="inlineStr">
        <is>
          <t>Isosource Standard 1000 ml</t>
        </is>
      </c>
      <c r="C950" t="inlineStr">
        <is>
          <t>formulation</t>
        </is>
      </c>
      <c r="D950" s="9" t="inlineStr">
        <is>
          <t>PASS</t>
        </is>
      </c>
      <c r="E950" t="inlineStr">
        <is>
          <t>liquid</t>
        </is>
      </c>
      <c r="F950" t="inlineStr">
        <is>
          <t>liquid</t>
        </is>
      </c>
      <c r="G950" t="inlineStr"/>
    </row>
    <row r="951">
      <c r="A951" t="inlineStr">
        <is>
          <t>1.1.37</t>
        </is>
      </c>
      <c r="B951" t="inlineStr">
        <is>
          <t>Isosource Standard 1000 ml</t>
        </is>
      </c>
      <c r="C951" t="inlineStr">
        <is>
          <t>route</t>
        </is>
      </c>
      <c r="D951" s="9" t="inlineStr">
        <is>
          <t>PASS</t>
        </is>
      </c>
      <c r="E951" t="inlineStr">
        <is>
          <t>enteral</t>
        </is>
      </c>
      <c r="F951" t="inlineStr">
        <is>
          <t>enteral</t>
        </is>
      </c>
      <c r="G951" t="inlineStr"/>
    </row>
    <row r="952">
      <c r="A952" t="inlineStr">
        <is>
          <t>1.1.37</t>
        </is>
      </c>
      <c r="B952" t="inlineStr">
        <is>
          <t>Isosource Standard Fibre 500 ml</t>
        </is>
      </c>
      <c r="C952" t="inlineStr">
        <is>
          <t>package_size</t>
        </is>
      </c>
      <c r="D952" s="10" t="inlineStr">
        <is>
          <t>UNKNOWN</t>
        </is>
      </c>
      <c r="E952" t="inlineStr">
        <is>
          <t>N/A</t>
        </is>
      </c>
      <c r="F952">
        <f> 500.0 ml</f>
        <v/>
      </c>
      <c r="G952" t="inlineStr">
        <is>
          <t>Product has no value for 'package_size'</t>
        </is>
      </c>
    </row>
    <row r="953">
      <c r="A953" t="inlineStr">
        <is>
          <t>1.1.37</t>
        </is>
      </c>
      <c r="B953" t="inlineStr">
        <is>
          <t>Isosource Standard Fibre 500 ml</t>
        </is>
      </c>
      <c r="C953" t="inlineStr">
        <is>
          <t>gluten_free</t>
        </is>
      </c>
      <c r="D953" s="9" t="inlineStr">
        <is>
          <t>PASS</t>
        </is>
      </c>
      <c r="E953" t="inlineStr">
        <is>
          <t>True</t>
        </is>
      </c>
      <c r="F953" t="inlineStr">
        <is>
          <t>True</t>
        </is>
      </c>
      <c r="G953" t="inlineStr"/>
    </row>
    <row r="954">
      <c r="A954" t="inlineStr">
        <is>
          <t>1.1.37</t>
        </is>
      </c>
      <c r="B954" t="inlineStr">
        <is>
          <t>Isosource Standard Fibre 500 ml</t>
        </is>
      </c>
      <c r="C954" t="inlineStr">
        <is>
          <t>formulation</t>
        </is>
      </c>
      <c r="D954" s="9" t="inlineStr">
        <is>
          <t>PASS</t>
        </is>
      </c>
      <c r="E954" t="inlineStr">
        <is>
          <t>liquid</t>
        </is>
      </c>
      <c r="F954" t="inlineStr">
        <is>
          <t>liquid</t>
        </is>
      </c>
      <c r="G954" t="inlineStr"/>
    </row>
    <row r="955">
      <c r="A955" t="inlineStr">
        <is>
          <t>1.1.37</t>
        </is>
      </c>
      <c r="B955" t="inlineStr">
        <is>
          <t>Isosource Standard Fibre 500 ml</t>
        </is>
      </c>
      <c r="C955" t="inlineStr">
        <is>
          <t>route</t>
        </is>
      </c>
      <c r="D955" s="9" t="inlineStr">
        <is>
          <t>PASS</t>
        </is>
      </c>
      <c r="E955" t="inlineStr">
        <is>
          <t>enteral</t>
        </is>
      </c>
      <c r="F955" t="inlineStr">
        <is>
          <t>enteral</t>
        </is>
      </c>
      <c r="G955" t="inlineStr"/>
    </row>
    <row r="956">
      <c r="A956" t="inlineStr">
        <is>
          <t>1.1.38</t>
        </is>
      </c>
      <c r="B956" t="inlineStr">
        <is>
          <t>Impact Enteral 500 ml</t>
        </is>
      </c>
      <c r="C956" t="inlineStr">
        <is>
          <t>energy</t>
        </is>
      </c>
      <c r="D956" s="9" t="inlineStr">
        <is>
          <t>PASS</t>
        </is>
      </c>
      <c r="E956" t="inlineStr">
        <is>
          <t>101.0 kcal/100ml</t>
        </is>
      </c>
      <c r="F956" t="inlineStr">
        <is>
          <t>100.0-105.0 kcal/100ml</t>
        </is>
      </c>
      <c r="G956" t="inlineStr"/>
    </row>
    <row r="957">
      <c r="A957" t="inlineStr">
        <is>
          <t>1.1.38</t>
        </is>
      </c>
      <c r="B957" t="inlineStr">
        <is>
          <t>Impact Enteral 500 ml</t>
        </is>
      </c>
      <c r="C957" t="inlineStr">
        <is>
          <t>osmolarity</t>
        </is>
      </c>
      <c r="D957" s="9" t="inlineStr">
        <is>
          <t>PASS</t>
        </is>
      </c>
      <c r="E957" t="inlineStr">
        <is>
          <t>298.0 mOsm/l</t>
        </is>
      </c>
      <c r="F957" t="inlineStr">
        <is>
          <t>&lt;= 300.0 mOsm/l</t>
        </is>
      </c>
      <c r="G957" t="inlineStr"/>
    </row>
    <row r="958">
      <c r="A958" t="inlineStr">
        <is>
          <t>1.1.38</t>
        </is>
      </c>
      <c r="B958" t="inlineStr">
        <is>
          <t>Impact Enteral 500 ml</t>
        </is>
      </c>
      <c r="C958" t="inlineStr">
        <is>
          <t>lactose</t>
        </is>
      </c>
      <c r="D958" s="9" t="inlineStr">
        <is>
          <t>PASS</t>
        </is>
      </c>
      <c r="E958" t="inlineStr">
        <is>
          <t>0.025 g/100ml</t>
        </is>
      </c>
      <c r="F958" t="inlineStr">
        <is>
          <t>&lt; 0.05 g/100ml</t>
        </is>
      </c>
      <c r="G958" t="inlineStr"/>
    </row>
    <row r="959">
      <c r="A959" t="inlineStr">
        <is>
          <t>1.1.38</t>
        </is>
      </c>
      <c r="B959" t="inlineStr">
        <is>
          <t>Impact Enteral 500 ml</t>
        </is>
      </c>
      <c r="C959" t="inlineStr">
        <is>
          <t>volume</t>
        </is>
      </c>
      <c r="D959" s="9" t="inlineStr">
        <is>
          <t>PASS</t>
        </is>
      </c>
      <c r="E959" t="inlineStr">
        <is>
          <t>500.0 ml</t>
        </is>
      </c>
      <c r="F959">
        <f> 500.0 ml</f>
        <v/>
      </c>
      <c r="G959" t="inlineStr"/>
    </row>
    <row r="960">
      <c r="A960" t="inlineStr">
        <is>
          <t>1.1.38</t>
        </is>
      </c>
      <c r="B960" t="inlineStr">
        <is>
          <t>Impact Enteral 500 ml</t>
        </is>
      </c>
      <c r="C960" t="inlineStr">
        <is>
          <t>l_arginine</t>
        </is>
      </c>
      <c r="D960" s="9" t="inlineStr">
        <is>
          <t>PASS</t>
        </is>
      </c>
      <c r="E960" t="inlineStr">
        <is>
          <t>1.3 g/100ml</t>
        </is>
      </c>
      <c r="F960" t="inlineStr">
        <is>
          <t>&gt;= 1.3 g/100ml</t>
        </is>
      </c>
      <c r="G960" t="inlineStr"/>
    </row>
    <row r="961">
      <c r="A961" t="inlineStr">
        <is>
          <t>1.1.38</t>
        </is>
      </c>
      <c r="B961" t="inlineStr">
        <is>
          <t>Impact Enteral 500 ml</t>
        </is>
      </c>
      <c r="C961" t="inlineStr">
        <is>
          <t>zinc</t>
        </is>
      </c>
      <c r="D961" s="9" t="inlineStr">
        <is>
          <t>PASS</t>
        </is>
      </c>
      <c r="E961" t="inlineStr">
        <is>
          <t>0.0018 g/100ml</t>
        </is>
      </c>
      <c r="F961" t="inlineStr">
        <is>
          <t>&gt;= 0.0015 g/100ml</t>
        </is>
      </c>
      <c r="G961" t="inlineStr"/>
    </row>
    <row r="962">
      <c r="A962" t="inlineStr">
        <is>
          <t>1.1.38</t>
        </is>
      </c>
      <c r="B962" t="inlineStr">
        <is>
          <t>Impact Enteral 500 ml</t>
        </is>
      </c>
      <c r="C962" t="inlineStr">
        <is>
          <t>contains_fiber</t>
        </is>
      </c>
      <c r="D962" s="9" t="inlineStr">
        <is>
          <t>PASS</t>
        </is>
      </c>
      <c r="E962" t="inlineStr">
        <is>
          <t>fiber=0.0 g/100ml</t>
        </is>
      </c>
      <c r="F962" t="inlineStr">
        <is>
          <t>no fiber</t>
        </is>
      </c>
      <c r="G962" t="inlineStr"/>
    </row>
    <row r="963">
      <c r="A963" t="inlineStr">
        <is>
          <t>1.1.38</t>
        </is>
      </c>
      <c r="B963" t="inlineStr">
        <is>
          <t>Impact Enteral 500 ml</t>
        </is>
      </c>
      <c r="C963" t="inlineStr">
        <is>
          <t>gluten_free</t>
        </is>
      </c>
      <c r="D963" s="9" t="inlineStr">
        <is>
          <t>PASS</t>
        </is>
      </c>
      <c r="E963" t="inlineStr">
        <is>
          <t>True</t>
        </is>
      </c>
      <c r="F963" t="inlineStr">
        <is>
          <t>True</t>
        </is>
      </c>
      <c r="G963" t="inlineStr"/>
    </row>
    <row r="964">
      <c r="A964" t="inlineStr">
        <is>
          <t>1.1.38</t>
        </is>
      </c>
      <c r="B964" t="inlineStr">
        <is>
          <t>Impact Enteral 500 ml</t>
        </is>
      </c>
      <c r="C964" t="inlineStr">
        <is>
          <t>nutritionally_complete</t>
        </is>
      </c>
      <c r="D964" s="10" t="inlineStr">
        <is>
          <t>UNKNOWN</t>
        </is>
      </c>
      <c r="E964" t="inlineStr">
        <is>
          <t>N/A</t>
        </is>
      </c>
      <c r="F964" t="inlineStr">
        <is>
          <t>True</t>
        </is>
      </c>
      <c r="G964" t="inlineStr">
        <is>
          <t>Cannot determine 'nutritionally_complete' for this product</t>
        </is>
      </c>
    </row>
    <row r="965">
      <c r="A965" t="inlineStr">
        <is>
          <t>1.1.38</t>
        </is>
      </c>
      <c r="B965" t="inlineStr">
        <is>
          <t>Impact Enteral 500 ml</t>
        </is>
      </c>
      <c r="C965" t="inlineStr">
        <is>
          <t>formulation</t>
        </is>
      </c>
      <c r="D965" s="9" t="inlineStr">
        <is>
          <t>PASS</t>
        </is>
      </c>
      <c r="E965" t="inlineStr">
        <is>
          <t>liquid</t>
        </is>
      </c>
      <c r="F965" t="inlineStr">
        <is>
          <t>liquid</t>
        </is>
      </c>
      <c r="G965" t="inlineStr"/>
    </row>
    <row r="966">
      <c r="A966" t="inlineStr">
        <is>
          <t>1.1.38</t>
        </is>
      </c>
      <c r="B966" t="inlineStr">
        <is>
          <t>Impact Enteral 500 ml</t>
        </is>
      </c>
      <c r="C966" t="inlineStr">
        <is>
          <t>route</t>
        </is>
      </c>
      <c r="D966" s="9" t="inlineStr">
        <is>
          <t>PASS</t>
        </is>
      </c>
      <c r="E966" t="inlineStr">
        <is>
          <t>enteral</t>
        </is>
      </c>
      <c r="F966" t="inlineStr">
        <is>
          <t>enteral</t>
        </is>
      </c>
      <c r="G966" t="inlineStr"/>
    </row>
    <row r="967">
      <c r="A967" t="inlineStr">
        <is>
          <t>1.1.38</t>
        </is>
      </c>
      <c r="B967" t="inlineStr">
        <is>
          <t>Isosource Standard 500 ml</t>
        </is>
      </c>
      <c r="C967" t="inlineStr">
        <is>
          <t>energy</t>
        </is>
      </c>
      <c r="D967" s="9" t="inlineStr">
        <is>
          <t>PASS</t>
        </is>
      </c>
      <c r="E967" t="inlineStr">
        <is>
          <t>103.0 kcal/100ml</t>
        </is>
      </c>
      <c r="F967" t="inlineStr">
        <is>
          <t>100.0-105.0 kcal/100ml</t>
        </is>
      </c>
      <c r="G967" t="inlineStr"/>
    </row>
    <row r="968">
      <c r="A968" t="inlineStr">
        <is>
          <t>1.1.38</t>
        </is>
      </c>
      <c r="B968" t="inlineStr">
        <is>
          <t>Isosource Standard 500 ml</t>
        </is>
      </c>
      <c r="C968" t="inlineStr">
        <is>
          <t>osmolarity</t>
        </is>
      </c>
      <c r="D968" s="9" t="inlineStr">
        <is>
          <t>PASS</t>
        </is>
      </c>
      <c r="E968" t="inlineStr">
        <is>
          <t>234.0 mOsm/l</t>
        </is>
      </c>
      <c r="F968" t="inlineStr">
        <is>
          <t>&lt;= 300.0 mOsm/l</t>
        </is>
      </c>
      <c r="G968" t="inlineStr"/>
    </row>
    <row r="969">
      <c r="A969" t="inlineStr">
        <is>
          <t>1.1.38</t>
        </is>
      </c>
      <c r="B969" t="inlineStr">
        <is>
          <t>Isosource Standard 500 ml</t>
        </is>
      </c>
      <c r="C969" t="inlineStr">
        <is>
          <t>lactose</t>
        </is>
      </c>
      <c r="D969" s="9" t="inlineStr">
        <is>
          <t>PASS</t>
        </is>
      </c>
      <c r="E969" t="inlineStr">
        <is>
          <t>0.025 g/100ml</t>
        </is>
      </c>
      <c r="F969" t="inlineStr">
        <is>
          <t>&lt; 0.05 g/100ml</t>
        </is>
      </c>
      <c r="G969" t="inlineStr"/>
    </row>
    <row r="970">
      <c r="A970" t="inlineStr">
        <is>
          <t>1.1.38</t>
        </is>
      </c>
      <c r="B970" t="inlineStr">
        <is>
          <t>Isosource Standard 500 ml</t>
        </is>
      </c>
      <c r="C970" t="inlineStr">
        <is>
          <t>volume</t>
        </is>
      </c>
      <c r="D970" s="9" t="inlineStr">
        <is>
          <t>PASS</t>
        </is>
      </c>
      <c r="E970" t="inlineStr">
        <is>
          <t>500.0 ml</t>
        </is>
      </c>
      <c r="F970">
        <f> 500.0 ml</f>
        <v/>
      </c>
      <c r="G970" t="inlineStr"/>
    </row>
    <row r="971">
      <c r="A971" t="inlineStr">
        <is>
          <t>1.1.38</t>
        </is>
      </c>
      <c r="B971" t="inlineStr">
        <is>
          <t>Isosource Standard 500 ml</t>
        </is>
      </c>
      <c r="C971" t="inlineStr">
        <is>
          <t>l_arginine</t>
        </is>
      </c>
      <c r="D971" s="10" t="inlineStr">
        <is>
          <t>UNKNOWN</t>
        </is>
      </c>
      <c r="E971" t="inlineStr">
        <is>
          <t>N/A</t>
        </is>
      </c>
      <c r="F971" t="inlineStr">
        <is>
          <t>&gt;= 1300.0 mg/100ml</t>
        </is>
      </c>
      <c r="G971" t="inlineStr">
        <is>
          <t>Product has no value for 'l_arginine'</t>
        </is>
      </c>
    </row>
    <row r="972">
      <c r="A972" t="inlineStr">
        <is>
          <t>1.1.38</t>
        </is>
      </c>
      <c r="B972" t="inlineStr">
        <is>
          <t>Isosource Standard 500 ml</t>
        </is>
      </c>
      <c r="C972" t="inlineStr">
        <is>
          <t>zinc</t>
        </is>
      </c>
      <c r="D972" s="10" t="inlineStr">
        <is>
          <t>UNKNOWN</t>
        </is>
      </c>
      <c r="E972" t="inlineStr">
        <is>
          <t>N/A</t>
        </is>
      </c>
      <c r="F972" t="inlineStr">
        <is>
          <t>&gt;= 1.5 mg/100ml</t>
        </is>
      </c>
      <c r="G972" t="inlineStr">
        <is>
          <t>Product has no value for 'zinc'</t>
        </is>
      </c>
    </row>
    <row r="973">
      <c r="A973" t="inlineStr">
        <is>
          <t>1.1.38</t>
        </is>
      </c>
      <c r="B973" t="inlineStr">
        <is>
          <t>Isosource Standard 500 ml</t>
        </is>
      </c>
      <c r="C973" t="inlineStr">
        <is>
          <t>contains_fiber</t>
        </is>
      </c>
      <c r="D973" s="9" t="inlineStr">
        <is>
          <t>PASS</t>
        </is>
      </c>
      <c r="E973" t="inlineStr">
        <is>
          <t>fiber=0.0 g/100ml</t>
        </is>
      </c>
      <c r="F973" t="inlineStr">
        <is>
          <t>no fiber</t>
        </is>
      </c>
      <c r="G973" t="inlineStr"/>
    </row>
    <row r="974">
      <c r="A974" t="inlineStr">
        <is>
          <t>1.1.38</t>
        </is>
      </c>
      <c r="B974" t="inlineStr">
        <is>
          <t>Isosource Standard 500 ml</t>
        </is>
      </c>
      <c r="C974" t="inlineStr">
        <is>
          <t>gluten_free</t>
        </is>
      </c>
      <c r="D974" s="9" t="inlineStr">
        <is>
          <t>PASS</t>
        </is>
      </c>
      <c r="E974" t="inlineStr">
        <is>
          <t>True</t>
        </is>
      </c>
      <c r="F974" t="inlineStr">
        <is>
          <t>True</t>
        </is>
      </c>
      <c r="G974" t="inlineStr"/>
    </row>
    <row r="975">
      <c r="A975" t="inlineStr">
        <is>
          <t>1.1.38</t>
        </is>
      </c>
      <c r="B975" t="inlineStr">
        <is>
          <t>Isosource Standard 500 ml</t>
        </is>
      </c>
      <c r="C975" t="inlineStr">
        <is>
          <t>nutritionally_complete</t>
        </is>
      </c>
      <c r="D975" s="10" t="inlineStr">
        <is>
          <t>UNKNOWN</t>
        </is>
      </c>
      <c r="E975" t="inlineStr">
        <is>
          <t>N/A</t>
        </is>
      </c>
      <c r="F975" t="inlineStr">
        <is>
          <t>True</t>
        </is>
      </c>
      <c r="G975" t="inlineStr">
        <is>
          <t>Cannot determine 'nutritionally_complete' for this product</t>
        </is>
      </c>
    </row>
    <row r="976">
      <c r="A976" t="inlineStr">
        <is>
          <t>1.1.38</t>
        </is>
      </c>
      <c r="B976" t="inlineStr">
        <is>
          <t>Isosource Standard 500 ml</t>
        </is>
      </c>
      <c r="C976" t="inlineStr">
        <is>
          <t>formulation</t>
        </is>
      </c>
      <c r="D976" s="9" t="inlineStr">
        <is>
          <t>PASS</t>
        </is>
      </c>
      <c r="E976" t="inlineStr">
        <is>
          <t>liquid</t>
        </is>
      </c>
      <c r="F976" t="inlineStr">
        <is>
          <t>liquid</t>
        </is>
      </c>
      <c r="G976" t="inlineStr"/>
    </row>
    <row r="977">
      <c r="A977" t="inlineStr">
        <is>
          <t>1.1.38</t>
        </is>
      </c>
      <c r="B977" t="inlineStr">
        <is>
          <t>Isosource Standard 500 ml</t>
        </is>
      </c>
      <c r="C977" t="inlineStr">
        <is>
          <t>route</t>
        </is>
      </c>
      <c r="D977" s="9" t="inlineStr">
        <is>
          <t>PASS</t>
        </is>
      </c>
      <c r="E977" t="inlineStr">
        <is>
          <t>enteral</t>
        </is>
      </c>
      <c r="F977" t="inlineStr">
        <is>
          <t>enteral</t>
        </is>
      </c>
      <c r="G977" t="inlineStr"/>
    </row>
    <row r="978">
      <c r="A978" t="inlineStr">
        <is>
          <t>1.1.38</t>
        </is>
      </c>
      <c r="B978" t="inlineStr">
        <is>
          <t>Isosource Junior 500 ml</t>
        </is>
      </c>
      <c r="C978" t="inlineStr">
        <is>
          <t>energy</t>
        </is>
      </c>
      <c r="D978" s="9" t="inlineStr">
        <is>
          <t>PASS</t>
        </is>
      </c>
      <c r="E978" t="inlineStr">
        <is>
          <t>100.0 kcal/100ml</t>
        </is>
      </c>
      <c r="F978" t="inlineStr">
        <is>
          <t>100.0-105.0 kcal/100ml</t>
        </is>
      </c>
      <c r="G978" t="inlineStr"/>
    </row>
    <row r="979">
      <c r="A979" t="inlineStr">
        <is>
          <t>1.1.38</t>
        </is>
      </c>
      <c r="B979" t="inlineStr">
        <is>
          <t>Isosource Junior 500 ml</t>
        </is>
      </c>
      <c r="C979" t="inlineStr">
        <is>
          <t>osmolarity</t>
        </is>
      </c>
      <c r="D979" s="9" t="inlineStr">
        <is>
          <t>PASS</t>
        </is>
      </c>
      <c r="E979" t="inlineStr">
        <is>
          <t>162.0 mOsm/l</t>
        </is>
      </c>
      <c r="F979" t="inlineStr">
        <is>
          <t>&lt;= 300.0 mOsm/l</t>
        </is>
      </c>
      <c r="G979" t="inlineStr"/>
    </row>
    <row r="980">
      <c r="A980" t="inlineStr">
        <is>
          <t>1.1.38</t>
        </is>
      </c>
      <c r="B980" t="inlineStr">
        <is>
          <t>Isosource Junior 500 ml</t>
        </is>
      </c>
      <c r="C980" t="inlineStr">
        <is>
          <t>lactose</t>
        </is>
      </c>
      <c r="D980" s="9" t="inlineStr">
        <is>
          <t>PASS</t>
        </is>
      </c>
      <c r="E980" t="inlineStr">
        <is>
          <t>0.025 g/100ml</t>
        </is>
      </c>
      <c r="F980" t="inlineStr">
        <is>
          <t>&lt; 0.05 g/100ml</t>
        </is>
      </c>
      <c r="G980" t="inlineStr"/>
    </row>
    <row r="981">
      <c r="A981" t="inlineStr">
        <is>
          <t>1.1.38</t>
        </is>
      </c>
      <c r="B981" t="inlineStr">
        <is>
          <t>Isosource Junior 500 ml</t>
        </is>
      </c>
      <c r="C981" t="inlineStr">
        <is>
          <t>volume</t>
        </is>
      </c>
      <c r="D981" s="9" t="inlineStr">
        <is>
          <t>PASS</t>
        </is>
      </c>
      <c r="E981" t="inlineStr">
        <is>
          <t>500.0 ml</t>
        </is>
      </c>
      <c r="F981">
        <f> 500.0 ml</f>
        <v/>
      </c>
      <c r="G981" t="inlineStr"/>
    </row>
    <row r="982">
      <c r="A982" t="inlineStr">
        <is>
          <t>1.1.38</t>
        </is>
      </c>
      <c r="B982" t="inlineStr">
        <is>
          <t>Isosource Junior 500 ml</t>
        </is>
      </c>
      <c r="C982" t="inlineStr">
        <is>
          <t>l_arginine</t>
        </is>
      </c>
      <c r="D982" s="10" t="inlineStr">
        <is>
          <t>UNKNOWN</t>
        </is>
      </c>
      <c r="E982" t="inlineStr">
        <is>
          <t>N/A</t>
        </is>
      </c>
      <c r="F982" t="inlineStr">
        <is>
          <t>&gt;= 1300.0 mg/100ml</t>
        </is>
      </c>
      <c r="G982" t="inlineStr">
        <is>
          <t>Product has no value for 'l_arginine'</t>
        </is>
      </c>
    </row>
    <row r="983">
      <c r="A983" t="inlineStr">
        <is>
          <t>1.1.38</t>
        </is>
      </c>
      <c r="B983" t="inlineStr">
        <is>
          <t>Isosource Junior 500 ml</t>
        </is>
      </c>
      <c r="C983" t="inlineStr">
        <is>
          <t>zinc</t>
        </is>
      </c>
      <c r="D983" s="10" t="inlineStr">
        <is>
          <t>UNKNOWN</t>
        </is>
      </c>
      <c r="E983" t="inlineStr">
        <is>
          <t>N/A</t>
        </is>
      </c>
      <c r="F983" t="inlineStr">
        <is>
          <t>&gt;= 1.5 mg/100ml</t>
        </is>
      </c>
      <c r="G983" t="inlineStr">
        <is>
          <t>Product has no value for 'zinc'</t>
        </is>
      </c>
    </row>
    <row r="984">
      <c r="A984" t="inlineStr">
        <is>
          <t>1.1.38</t>
        </is>
      </c>
      <c r="B984" t="inlineStr">
        <is>
          <t>Isosource Junior 500 ml</t>
        </is>
      </c>
      <c r="C984" t="inlineStr">
        <is>
          <t>contains_fiber</t>
        </is>
      </c>
      <c r="D984" s="9" t="inlineStr">
        <is>
          <t>PASS</t>
        </is>
      </c>
      <c r="E984" t="inlineStr">
        <is>
          <t>fiber=0.0 g/100ml</t>
        </is>
      </c>
      <c r="F984" t="inlineStr">
        <is>
          <t>no fiber</t>
        </is>
      </c>
      <c r="G984" t="inlineStr"/>
    </row>
    <row r="985">
      <c r="A985" t="inlineStr">
        <is>
          <t>1.1.38</t>
        </is>
      </c>
      <c r="B985" t="inlineStr">
        <is>
          <t>Isosource Junior 500 ml</t>
        </is>
      </c>
      <c r="C985" t="inlineStr">
        <is>
          <t>gluten_free</t>
        </is>
      </c>
      <c r="D985" s="9" t="inlineStr">
        <is>
          <t>PASS</t>
        </is>
      </c>
      <c r="E985" t="inlineStr">
        <is>
          <t>True</t>
        </is>
      </c>
      <c r="F985" t="inlineStr">
        <is>
          <t>True</t>
        </is>
      </c>
      <c r="G985" t="inlineStr"/>
    </row>
    <row r="986">
      <c r="A986" t="inlineStr">
        <is>
          <t>1.1.38</t>
        </is>
      </c>
      <c r="B986" t="inlineStr">
        <is>
          <t>Isosource Junior 500 ml</t>
        </is>
      </c>
      <c r="C986" t="inlineStr">
        <is>
          <t>nutritionally_complete</t>
        </is>
      </c>
      <c r="D986" s="10" t="inlineStr">
        <is>
          <t>UNKNOWN</t>
        </is>
      </c>
      <c r="E986" t="inlineStr">
        <is>
          <t>N/A</t>
        </is>
      </c>
      <c r="F986" t="inlineStr">
        <is>
          <t>True</t>
        </is>
      </c>
      <c r="G986" t="inlineStr">
        <is>
          <t>Cannot determine 'nutritionally_complete' for this product</t>
        </is>
      </c>
    </row>
    <row r="987">
      <c r="A987" t="inlineStr">
        <is>
          <t>1.1.38</t>
        </is>
      </c>
      <c r="B987" t="inlineStr">
        <is>
          <t>Isosource Junior 500 ml</t>
        </is>
      </c>
      <c r="C987" t="inlineStr">
        <is>
          <t>formulation</t>
        </is>
      </c>
      <c r="D987" s="9" t="inlineStr">
        <is>
          <t>PASS</t>
        </is>
      </c>
      <c r="E987" t="inlineStr">
        <is>
          <t>liquid</t>
        </is>
      </c>
      <c r="F987" t="inlineStr">
        <is>
          <t>liquid</t>
        </is>
      </c>
      <c r="G987" t="inlineStr"/>
    </row>
    <row r="988">
      <c r="A988" t="inlineStr">
        <is>
          <t>1.1.38</t>
        </is>
      </c>
      <c r="B988" t="inlineStr">
        <is>
          <t>Isosource Junior 500 ml</t>
        </is>
      </c>
      <c r="C988" t="inlineStr">
        <is>
          <t>route</t>
        </is>
      </c>
      <c r="D988" s="9" t="inlineStr">
        <is>
          <t>PASS</t>
        </is>
      </c>
      <c r="E988" t="inlineStr">
        <is>
          <t>enteral</t>
        </is>
      </c>
      <c r="F988" t="inlineStr">
        <is>
          <t>enteral</t>
        </is>
      </c>
      <c r="G988" t="inlineStr"/>
    </row>
    <row r="989">
      <c r="A989" t="inlineStr">
        <is>
          <t>1.1.39</t>
        </is>
      </c>
      <c r="B989" t="inlineStr">
        <is>
          <t>Isosource Standard 500 ml</t>
        </is>
      </c>
      <c r="C989" t="inlineStr">
        <is>
          <t>energy</t>
        </is>
      </c>
      <c r="D989" s="9" t="inlineStr">
        <is>
          <t>PASS</t>
        </is>
      </c>
      <c r="E989" t="inlineStr">
        <is>
          <t>103.0 kcal/100ml</t>
        </is>
      </c>
      <c r="F989">
        <f> 100.0 kcal/100ml</f>
        <v/>
      </c>
      <c r="G989" t="inlineStr"/>
    </row>
    <row r="990">
      <c r="A990" t="inlineStr">
        <is>
          <t>1.1.39</t>
        </is>
      </c>
      <c r="B990" t="inlineStr">
        <is>
          <t>Isosource Standard 500 ml</t>
        </is>
      </c>
      <c r="C990" t="inlineStr">
        <is>
          <t>osmolarity</t>
        </is>
      </c>
      <c r="D990" s="9" t="inlineStr">
        <is>
          <t>PASS</t>
        </is>
      </c>
      <c r="E990" t="inlineStr">
        <is>
          <t>234.0 mOsm/l</t>
        </is>
      </c>
      <c r="F990" t="inlineStr">
        <is>
          <t>&lt;= 455.0 mOsm/l</t>
        </is>
      </c>
      <c r="G990" t="inlineStr"/>
    </row>
    <row r="991">
      <c r="A991" t="inlineStr">
        <is>
          <t>1.1.39</t>
        </is>
      </c>
      <c r="B991" t="inlineStr">
        <is>
          <t>Isosource Standard 500 ml</t>
        </is>
      </c>
      <c r="C991" t="inlineStr">
        <is>
          <t>volume</t>
        </is>
      </c>
      <c r="D991" s="9" t="inlineStr">
        <is>
          <t>PASS</t>
        </is>
      </c>
      <c r="E991" t="inlineStr">
        <is>
          <t>500.0 ml</t>
        </is>
      </c>
      <c r="F991">
        <f> 500.0 ml</f>
        <v/>
      </c>
      <c r="G991" t="inlineStr"/>
    </row>
    <row r="992">
      <c r="A992" t="inlineStr">
        <is>
          <t>1.1.39</t>
        </is>
      </c>
      <c r="B992" t="inlineStr">
        <is>
          <t>Isosource Standard 500 ml</t>
        </is>
      </c>
      <c r="C992" t="inlineStr">
        <is>
          <t>gluten_free</t>
        </is>
      </c>
      <c r="D992" s="9" t="inlineStr">
        <is>
          <t>PASS</t>
        </is>
      </c>
      <c r="E992" t="inlineStr">
        <is>
          <t>True</t>
        </is>
      </c>
      <c r="F992" t="inlineStr">
        <is>
          <t>True</t>
        </is>
      </c>
      <c r="G992" t="inlineStr"/>
    </row>
    <row r="993">
      <c r="A993" t="inlineStr">
        <is>
          <t>1.1.39</t>
        </is>
      </c>
      <c r="B993" t="inlineStr">
        <is>
          <t>Isosource Standard 500 ml</t>
        </is>
      </c>
      <c r="C993" t="inlineStr">
        <is>
          <t>nutritionally_complete</t>
        </is>
      </c>
      <c r="D993" s="10" t="inlineStr">
        <is>
          <t>UNKNOWN</t>
        </is>
      </c>
      <c r="E993" t="inlineStr">
        <is>
          <t>N/A</t>
        </is>
      </c>
      <c r="F993" t="inlineStr">
        <is>
          <t>True</t>
        </is>
      </c>
      <c r="G993" t="inlineStr">
        <is>
          <t>Cannot determine 'nutritionally_complete' for this product</t>
        </is>
      </c>
    </row>
    <row r="994">
      <c r="A994" t="inlineStr">
        <is>
          <t>1.1.39</t>
        </is>
      </c>
      <c r="B994" t="inlineStr">
        <is>
          <t>Isosource Standard 500 ml</t>
        </is>
      </c>
      <c r="C994" t="inlineStr">
        <is>
          <t>formulation</t>
        </is>
      </c>
      <c r="D994" s="9" t="inlineStr">
        <is>
          <t>PASS</t>
        </is>
      </c>
      <c r="E994" t="inlineStr">
        <is>
          <t>liquid</t>
        </is>
      </c>
      <c r="F994" t="inlineStr">
        <is>
          <t>liquid</t>
        </is>
      </c>
      <c r="G994" t="inlineStr"/>
    </row>
    <row r="995">
      <c r="A995" t="inlineStr">
        <is>
          <t>1.1.39</t>
        </is>
      </c>
      <c r="B995" t="inlineStr">
        <is>
          <t>Isosource Standard 500 ml</t>
        </is>
      </c>
      <c r="C995" t="inlineStr">
        <is>
          <t>route</t>
        </is>
      </c>
      <c r="D995" s="9" t="inlineStr">
        <is>
          <t>PASS</t>
        </is>
      </c>
      <c r="E995" t="inlineStr">
        <is>
          <t>enteral</t>
        </is>
      </c>
      <c r="F995" t="inlineStr">
        <is>
          <t>enteral</t>
        </is>
      </c>
      <c r="G995" t="inlineStr"/>
    </row>
    <row r="996">
      <c r="A996" t="inlineStr">
        <is>
          <t>1.1.39</t>
        </is>
      </c>
      <c r="B996" t="inlineStr">
        <is>
          <t>Isosource Standard Fibre 500 ml</t>
        </is>
      </c>
      <c r="C996" t="inlineStr">
        <is>
          <t>energy</t>
        </is>
      </c>
      <c r="D996" s="9" t="inlineStr">
        <is>
          <t>PASS</t>
        </is>
      </c>
      <c r="E996" t="inlineStr">
        <is>
          <t>103.0 kcal/100ml</t>
        </is>
      </c>
      <c r="F996">
        <f> 100.0 kcal/100ml</f>
        <v/>
      </c>
      <c r="G996" t="inlineStr"/>
    </row>
    <row r="997">
      <c r="A997" t="inlineStr">
        <is>
          <t>1.1.39</t>
        </is>
      </c>
      <c r="B997" t="inlineStr">
        <is>
          <t>Isosource Standard Fibre 500 ml</t>
        </is>
      </c>
      <c r="C997" t="inlineStr">
        <is>
          <t>osmolarity</t>
        </is>
      </c>
      <c r="D997" s="9" t="inlineStr">
        <is>
          <t>PASS</t>
        </is>
      </c>
      <c r="E997" t="inlineStr">
        <is>
          <t>249.0 mOsm/l</t>
        </is>
      </c>
      <c r="F997" t="inlineStr">
        <is>
          <t>&lt;= 455.0 mOsm/l</t>
        </is>
      </c>
      <c r="G997" t="inlineStr"/>
    </row>
    <row r="998">
      <c r="A998" t="inlineStr">
        <is>
          <t>1.1.39</t>
        </is>
      </c>
      <c r="B998" t="inlineStr">
        <is>
          <t>Isosource Standard Fibre 500 ml</t>
        </is>
      </c>
      <c r="C998" t="inlineStr">
        <is>
          <t>volume</t>
        </is>
      </c>
      <c r="D998" s="9" t="inlineStr">
        <is>
          <t>PASS</t>
        </is>
      </c>
      <c r="E998" t="inlineStr">
        <is>
          <t>500.0 ml</t>
        </is>
      </c>
      <c r="F998">
        <f> 500.0 ml</f>
        <v/>
      </c>
      <c r="G998" t="inlineStr"/>
    </row>
    <row r="999">
      <c r="A999" t="inlineStr">
        <is>
          <t>1.1.39</t>
        </is>
      </c>
      <c r="B999" t="inlineStr">
        <is>
          <t>Isosource Standard Fibre 500 ml</t>
        </is>
      </c>
      <c r="C999" t="inlineStr">
        <is>
          <t>gluten_free</t>
        </is>
      </c>
      <c r="D999" s="9" t="inlineStr">
        <is>
          <t>PASS</t>
        </is>
      </c>
      <c r="E999" t="inlineStr">
        <is>
          <t>True</t>
        </is>
      </c>
      <c r="F999" t="inlineStr">
        <is>
          <t>True</t>
        </is>
      </c>
      <c r="G999" t="inlineStr"/>
    </row>
    <row r="1000">
      <c r="A1000" t="inlineStr">
        <is>
          <t>1.1.39</t>
        </is>
      </c>
      <c r="B1000" t="inlineStr">
        <is>
          <t>Isosource Standard Fibre 500 ml</t>
        </is>
      </c>
      <c r="C1000" t="inlineStr">
        <is>
          <t>nutritionally_complete</t>
        </is>
      </c>
      <c r="D1000" s="10" t="inlineStr">
        <is>
          <t>UNKNOWN</t>
        </is>
      </c>
      <c r="E1000" t="inlineStr">
        <is>
          <t>N/A</t>
        </is>
      </c>
      <c r="F1000" t="inlineStr">
        <is>
          <t>True</t>
        </is>
      </c>
      <c r="G1000" t="inlineStr">
        <is>
          <t>Cannot determine 'nutritionally_complete' for this product</t>
        </is>
      </c>
    </row>
    <row r="1001">
      <c r="A1001" t="inlineStr">
        <is>
          <t>1.1.39</t>
        </is>
      </c>
      <c r="B1001" t="inlineStr">
        <is>
          <t>Isosource Standard Fibre 500 ml</t>
        </is>
      </c>
      <c r="C1001" t="inlineStr">
        <is>
          <t>formulation</t>
        </is>
      </c>
      <c r="D1001" s="9" t="inlineStr">
        <is>
          <t>PASS</t>
        </is>
      </c>
      <c r="E1001" t="inlineStr">
        <is>
          <t>liquid</t>
        </is>
      </c>
      <c r="F1001" t="inlineStr">
        <is>
          <t>liquid</t>
        </is>
      </c>
      <c r="G1001" t="inlineStr"/>
    </row>
    <row r="1002">
      <c r="A1002" t="inlineStr">
        <is>
          <t>1.1.39</t>
        </is>
      </c>
      <c r="B1002" t="inlineStr">
        <is>
          <t>Isosource Standard Fibre 500 ml</t>
        </is>
      </c>
      <c r="C1002" t="inlineStr">
        <is>
          <t>route</t>
        </is>
      </c>
      <c r="D1002" s="9" t="inlineStr">
        <is>
          <t>PASS</t>
        </is>
      </c>
      <c r="E1002" t="inlineStr">
        <is>
          <t>enteral</t>
        </is>
      </c>
      <c r="F1002" t="inlineStr">
        <is>
          <t>enteral</t>
        </is>
      </c>
      <c r="G1002" t="inlineStr"/>
    </row>
    <row r="1003">
      <c r="A1003" t="inlineStr">
        <is>
          <t>1.1.39</t>
        </is>
      </c>
      <c r="B1003" t="inlineStr">
        <is>
          <t>Isosource Junior 500 ml</t>
        </is>
      </c>
      <c r="C1003" t="inlineStr">
        <is>
          <t>energy</t>
        </is>
      </c>
      <c r="D1003" s="9" t="inlineStr">
        <is>
          <t>PASS</t>
        </is>
      </c>
      <c r="E1003" t="inlineStr">
        <is>
          <t>100.0 kcal/100ml</t>
        </is>
      </c>
      <c r="F1003">
        <f> 100.0 kcal/100ml</f>
        <v/>
      </c>
      <c r="G1003" t="inlineStr"/>
    </row>
    <row r="1004">
      <c r="A1004" t="inlineStr">
        <is>
          <t>1.1.39</t>
        </is>
      </c>
      <c r="B1004" t="inlineStr">
        <is>
          <t>Isosource Junior 500 ml</t>
        </is>
      </c>
      <c r="C1004" t="inlineStr">
        <is>
          <t>osmolarity</t>
        </is>
      </c>
      <c r="D1004" s="9" t="inlineStr">
        <is>
          <t>PASS</t>
        </is>
      </c>
      <c r="E1004" t="inlineStr">
        <is>
          <t>162.0 mOsm/l</t>
        </is>
      </c>
      <c r="F1004" t="inlineStr">
        <is>
          <t>&lt;= 455.0 mOsm/l</t>
        </is>
      </c>
      <c r="G1004" t="inlineStr"/>
    </row>
    <row r="1005">
      <c r="A1005" t="inlineStr">
        <is>
          <t>1.1.39</t>
        </is>
      </c>
      <c r="B1005" t="inlineStr">
        <is>
          <t>Isosource Junior 500 ml</t>
        </is>
      </c>
      <c r="C1005" t="inlineStr">
        <is>
          <t>volume</t>
        </is>
      </c>
      <c r="D1005" s="9" t="inlineStr">
        <is>
          <t>PASS</t>
        </is>
      </c>
      <c r="E1005" t="inlineStr">
        <is>
          <t>500.0 ml</t>
        </is>
      </c>
      <c r="F1005">
        <f> 500.0 ml</f>
        <v/>
      </c>
      <c r="G1005" t="inlineStr"/>
    </row>
    <row r="1006">
      <c r="A1006" t="inlineStr">
        <is>
          <t>1.1.39</t>
        </is>
      </c>
      <c r="B1006" t="inlineStr">
        <is>
          <t>Isosource Junior 500 ml</t>
        </is>
      </c>
      <c r="C1006" t="inlineStr">
        <is>
          <t>gluten_free</t>
        </is>
      </c>
      <c r="D1006" s="9" t="inlineStr">
        <is>
          <t>PASS</t>
        </is>
      </c>
      <c r="E1006" t="inlineStr">
        <is>
          <t>True</t>
        </is>
      </c>
      <c r="F1006" t="inlineStr">
        <is>
          <t>True</t>
        </is>
      </c>
      <c r="G1006" t="inlineStr"/>
    </row>
    <row r="1007">
      <c r="A1007" t="inlineStr">
        <is>
          <t>1.1.39</t>
        </is>
      </c>
      <c r="B1007" t="inlineStr">
        <is>
          <t>Isosource Junior 500 ml</t>
        </is>
      </c>
      <c r="C1007" t="inlineStr">
        <is>
          <t>nutritionally_complete</t>
        </is>
      </c>
      <c r="D1007" s="10" t="inlineStr">
        <is>
          <t>UNKNOWN</t>
        </is>
      </c>
      <c r="E1007" t="inlineStr">
        <is>
          <t>N/A</t>
        </is>
      </c>
      <c r="F1007" t="inlineStr">
        <is>
          <t>True</t>
        </is>
      </c>
      <c r="G1007" t="inlineStr">
        <is>
          <t>Cannot determine 'nutritionally_complete' for this product</t>
        </is>
      </c>
    </row>
    <row r="1008">
      <c r="A1008" t="inlineStr">
        <is>
          <t>1.1.39</t>
        </is>
      </c>
      <c r="B1008" t="inlineStr">
        <is>
          <t>Isosource Junior 500 ml</t>
        </is>
      </c>
      <c r="C1008" t="inlineStr">
        <is>
          <t>formulation</t>
        </is>
      </c>
      <c r="D1008" s="9" t="inlineStr">
        <is>
          <t>PASS</t>
        </is>
      </c>
      <c r="E1008" t="inlineStr">
        <is>
          <t>liquid</t>
        </is>
      </c>
      <c r="F1008" t="inlineStr">
        <is>
          <t>liquid</t>
        </is>
      </c>
      <c r="G1008" t="inlineStr"/>
    </row>
    <row r="1009">
      <c r="A1009" t="inlineStr">
        <is>
          <t>1.1.39</t>
        </is>
      </c>
      <c r="B1009" t="inlineStr">
        <is>
          <t>Isosource Junior 500 ml</t>
        </is>
      </c>
      <c r="C1009" t="inlineStr">
        <is>
          <t>route</t>
        </is>
      </c>
      <c r="D1009" s="9" t="inlineStr">
        <is>
          <t>PASS</t>
        </is>
      </c>
      <c r="E1009" t="inlineStr">
        <is>
          <t>enteral</t>
        </is>
      </c>
      <c r="F1009" t="inlineStr">
        <is>
          <t>enteral</t>
        </is>
      </c>
      <c r="G1009" t="inlineStr"/>
    </row>
    <row r="1010">
      <c r="A1010" t="inlineStr">
        <is>
          <t>1.1.40</t>
        </is>
      </c>
      <c r="B1010" t="inlineStr">
        <is>
          <t>Isosource Standard Fibre 1000 ml</t>
        </is>
      </c>
      <c r="C1010" t="inlineStr">
        <is>
          <t>energy</t>
        </is>
      </c>
      <c r="D1010" s="9" t="inlineStr">
        <is>
          <t>PASS</t>
        </is>
      </c>
      <c r="E1010" t="inlineStr">
        <is>
          <t>103.0 kcal/100ml</t>
        </is>
      </c>
      <c r="F1010" t="inlineStr">
        <is>
          <t>100.0-105.0 kcal/100ml</t>
        </is>
      </c>
      <c r="G1010" t="inlineStr"/>
    </row>
    <row r="1011">
      <c r="A1011" t="inlineStr">
        <is>
          <t>1.1.40</t>
        </is>
      </c>
      <c r="B1011" t="inlineStr">
        <is>
          <t>Isosource Standard Fibre 1000 ml</t>
        </is>
      </c>
      <c r="C1011" t="inlineStr">
        <is>
          <t>osmolarity</t>
        </is>
      </c>
      <c r="D1011" s="9" t="inlineStr">
        <is>
          <t>PASS</t>
        </is>
      </c>
      <c r="E1011" t="inlineStr">
        <is>
          <t>249.0 mOsm/l</t>
        </is>
      </c>
      <c r="F1011" t="inlineStr">
        <is>
          <t>&lt;= 320.0 mOsm/l</t>
        </is>
      </c>
      <c r="G1011" t="inlineStr"/>
    </row>
    <row r="1012">
      <c r="A1012" t="inlineStr">
        <is>
          <t>1.1.40</t>
        </is>
      </c>
      <c r="B1012" t="inlineStr">
        <is>
          <t>Isosource Standard Fibre 1000 ml</t>
        </is>
      </c>
      <c r="C1012" t="inlineStr">
        <is>
          <t>fiber</t>
        </is>
      </c>
      <c r="D1012" s="9" t="inlineStr">
        <is>
          <t>PASS</t>
        </is>
      </c>
      <c r="E1012" t="inlineStr">
        <is>
          <t>1.5 g/100ml</t>
        </is>
      </c>
      <c r="F1012">
        <f> 1.5 g/100ml</f>
        <v/>
      </c>
      <c r="G1012" t="inlineStr"/>
    </row>
    <row r="1013">
      <c r="A1013" t="inlineStr">
        <is>
          <t>1.1.40</t>
        </is>
      </c>
      <c r="B1013" t="inlineStr">
        <is>
          <t>Isosource Standard Fibre 1000 ml</t>
        </is>
      </c>
      <c r="C1013" t="inlineStr">
        <is>
          <t>volume</t>
        </is>
      </c>
      <c r="D1013" s="9" t="inlineStr">
        <is>
          <t>PASS</t>
        </is>
      </c>
      <c r="E1013" t="inlineStr">
        <is>
          <t>1000.0 ml</t>
        </is>
      </c>
      <c r="F1013">
        <f> 1000.0 ml</f>
        <v/>
      </c>
      <c r="G1013" t="inlineStr"/>
    </row>
    <row r="1014">
      <c r="A1014" t="inlineStr">
        <is>
          <t>1.1.40</t>
        </is>
      </c>
      <c r="B1014" t="inlineStr">
        <is>
          <t>Isosource Standard Fibre 1000 ml</t>
        </is>
      </c>
      <c r="C1014" t="inlineStr">
        <is>
          <t>l_arginine</t>
        </is>
      </c>
      <c r="D1014" s="10" t="inlineStr">
        <is>
          <t>UNKNOWN</t>
        </is>
      </c>
      <c r="E1014" t="inlineStr">
        <is>
          <t>N/A</t>
        </is>
      </c>
      <c r="F1014" t="inlineStr">
        <is>
          <t>&gt;= 0.85 g/100ml</t>
        </is>
      </c>
      <c r="G1014" t="inlineStr">
        <is>
          <t>Product has no value for 'l_arginine'</t>
        </is>
      </c>
    </row>
    <row r="1015">
      <c r="A1015" t="inlineStr">
        <is>
          <t>1.1.40</t>
        </is>
      </c>
      <c r="B1015" t="inlineStr">
        <is>
          <t>Isosource Standard Fibre 1000 ml</t>
        </is>
      </c>
      <c r="C1015" t="inlineStr">
        <is>
          <t>zinc</t>
        </is>
      </c>
      <c r="D1015" s="10" t="inlineStr">
        <is>
          <t>UNKNOWN</t>
        </is>
      </c>
      <c r="E1015" t="inlineStr">
        <is>
          <t>N/A</t>
        </is>
      </c>
      <c r="F1015" t="inlineStr">
        <is>
          <t>&gt;= 2.0 mg/100ml</t>
        </is>
      </c>
      <c r="G1015" t="inlineStr">
        <is>
          <t>Product has no value for 'zinc'</t>
        </is>
      </c>
    </row>
    <row r="1016">
      <c r="A1016" t="inlineStr">
        <is>
          <t>1.1.40</t>
        </is>
      </c>
      <c r="B1016" t="inlineStr">
        <is>
          <t>Isosource Standard Fibre 1000 ml</t>
        </is>
      </c>
      <c r="C1016" t="inlineStr">
        <is>
          <t>contains_fiber</t>
        </is>
      </c>
      <c r="D1016" s="9" t="inlineStr">
        <is>
          <t>PASS</t>
        </is>
      </c>
      <c r="E1016" t="inlineStr">
        <is>
          <t>fiber=1.5 g/100ml</t>
        </is>
      </c>
      <c r="F1016" t="inlineStr">
        <is>
          <t>contains fiber</t>
        </is>
      </c>
      <c r="G1016" t="inlineStr"/>
    </row>
    <row r="1017">
      <c r="A1017" t="inlineStr">
        <is>
          <t>1.1.40</t>
        </is>
      </c>
      <c r="B1017" t="inlineStr">
        <is>
          <t>Isosource Standard Fibre 1000 ml</t>
        </is>
      </c>
      <c r="C1017" t="inlineStr">
        <is>
          <t>gluten_free</t>
        </is>
      </c>
      <c r="D1017" s="9" t="inlineStr">
        <is>
          <t>PASS</t>
        </is>
      </c>
      <c r="E1017" t="inlineStr">
        <is>
          <t>True</t>
        </is>
      </c>
      <c r="F1017" t="inlineStr">
        <is>
          <t>True</t>
        </is>
      </c>
      <c r="G1017" t="inlineStr"/>
    </row>
    <row r="1018">
      <c r="A1018" t="inlineStr">
        <is>
          <t>1.1.40</t>
        </is>
      </c>
      <c r="B1018" t="inlineStr">
        <is>
          <t>Isosource Standard Fibre 1000 ml</t>
        </is>
      </c>
      <c r="C1018" t="inlineStr">
        <is>
          <t>nutritionally_complete</t>
        </is>
      </c>
      <c r="D1018" s="10" t="inlineStr">
        <is>
          <t>UNKNOWN</t>
        </is>
      </c>
      <c r="E1018" t="inlineStr">
        <is>
          <t>N/A</t>
        </is>
      </c>
      <c r="F1018" t="inlineStr">
        <is>
          <t>True</t>
        </is>
      </c>
      <c r="G1018" t="inlineStr">
        <is>
          <t>Cannot determine 'nutritionally_complete' for this product</t>
        </is>
      </c>
    </row>
    <row r="1019">
      <c r="A1019" t="inlineStr">
        <is>
          <t>1.1.40</t>
        </is>
      </c>
      <c r="B1019" t="inlineStr">
        <is>
          <t>Isosource Standard Fibre 1000 ml</t>
        </is>
      </c>
      <c r="C1019" t="inlineStr">
        <is>
          <t>formulation</t>
        </is>
      </c>
      <c r="D1019" s="9" t="inlineStr">
        <is>
          <t>PASS</t>
        </is>
      </c>
      <c r="E1019" t="inlineStr">
        <is>
          <t>liquid</t>
        </is>
      </c>
      <c r="F1019" t="inlineStr">
        <is>
          <t>liquid</t>
        </is>
      </c>
      <c r="G1019" t="inlineStr"/>
    </row>
    <row r="1020">
      <c r="A1020" t="inlineStr">
        <is>
          <t>1.1.40</t>
        </is>
      </c>
      <c r="B1020" t="inlineStr">
        <is>
          <t>Isosource Standard Fibre 1000 ml</t>
        </is>
      </c>
      <c r="C1020" t="inlineStr">
        <is>
          <t>route</t>
        </is>
      </c>
      <c r="D1020" s="9" t="inlineStr">
        <is>
          <t>PASS</t>
        </is>
      </c>
      <c r="E1020" t="inlineStr">
        <is>
          <t>enteral</t>
        </is>
      </c>
      <c r="F1020" t="inlineStr">
        <is>
          <t>enteral</t>
        </is>
      </c>
      <c r="G1020" t="inlineStr"/>
    </row>
    <row r="1021">
      <c r="A1021" t="inlineStr">
        <is>
          <t>1.1.40</t>
        </is>
      </c>
      <c r="B1021" t="inlineStr">
        <is>
          <t>Isosource Standard Fibre 500 ml</t>
        </is>
      </c>
      <c r="C1021" t="inlineStr">
        <is>
          <t>energy</t>
        </is>
      </c>
      <c r="D1021" s="9" t="inlineStr">
        <is>
          <t>PASS</t>
        </is>
      </c>
      <c r="E1021" t="inlineStr">
        <is>
          <t>103.0 kcal/100ml</t>
        </is>
      </c>
      <c r="F1021" t="inlineStr">
        <is>
          <t>100.0-105.0 kcal/100ml</t>
        </is>
      </c>
      <c r="G1021" t="inlineStr"/>
    </row>
    <row r="1022">
      <c r="A1022" t="inlineStr">
        <is>
          <t>1.1.40</t>
        </is>
      </c>
      <c r="B1022" t="inlineStr">
        <is>
          <t>Isosource Standard Fibre 500 ml</t>
        </is>
      </c>
      <c r="C1022" t="inlineStr">
        <is>
          <t>osmolarity</t>
        </is>
      </c>
      <c r="D1022" s="9" t="inlineStr">
        <is>
          <t>PASS</t>
        </is>
      </c>
      <c r="E1022" t="inlineStr">
        <is>
          <t>249.0 mOsm/l</t>
        </is>
      </c>
      <c r="F1022" t="inlineStr">
        <is>
          <t>&lt;= 320.0 mOsm/l</t>
        </is>
      </c>
      <c r="G1022" t="inlineStr"/>
    </row>
    <row r="1023">
      <c r="A1023" t="inlineStr">
        <is>
          <t>1.1.40</t>
        </is>
      </c>
      <c r="B1023" t="inlineStr">
        <is>
          <t>Isosource Standard Fibre 500 ml</t>
        </is>
      </c>
      <c r="C1023" t="inlineStr">
        <is>
          <t>fiber</t>
        </is>
      </c>
      <c r="D1023" s="9" t="inlineStr">
        <is>
          <t>PASS</t>
        </is>
      </c>
      <c r="E1023" t="inlineStr">
        <is>
          <t>1.5 g/100ml</t>
        </is>
      </c>
      <c r="F1023">
        <f> 1.5 g/100ml</f>
        <v/>
      </c>
      <c r="G1023" t="inlineStr"/>
    </row>
    <row r="1024">
      <c r="A1024" t="inlineStr">
        <is>
          <t>1.1.40</t>
        </is>
      </c>
      <c r="B1024" t="inlineStr">
        <is>
          <t>Isosource Standard Fibre 500 ml</t>
        </is>
      </c>
      <c r="C1024" t="inlineStr">
        <is>
          <t>volume</t>
        </is>
      </c>
      <c r="D1024" s="11" t="inlineStr">
        <is>
          <t>FAIL</t>
        </is>
      </c>
      <c r="E1024" t="inlineStr">
        <is>
          <t>500.0 ml</t>
        </is>
      </c>
      <c r="F1024">
        <f> 1000.0 ml</f>
        <v/>
      </c>
      <c r="G1024" t="inlineStr">
        <is>
          <t>500.0 ml != 1000.0 ml</t>
        </is>
      </c>
    </row>
    <row r="1025">
      <c r="A1025" t="inlineStr">
        <is>
          <t>1.1.40</t>
        </is>
      </c>
      <c r="B1025" t="inlineStr">
        <is>
          <t>Isosource Standard Fibre 500 ml</t>
        </is>
      </c>
      <c r="C1025" t="inlineStr">
        <is>
          <t>l_arginine</t>
        </is>
      </c>
      <c r="D1025" s="10" t="inlineStr">
        <is>
          <t>UNKNOWN</t>
        </is>
      </c>
      <c r="E1025" t="inlineStr">
        <is>
          <t>N/A</t>
        </is>
      </c>
      <c r="F1025" t="inlineStr">
        <is>
          <t>&gt;= 0.85 g/100ml</t>
        </is>
      </c>
      <c r="G1025" t="inlineStr">
        <is>
          <t>Product has no value for 'l_arginine'</t>
        </is>
      </c>
    </row>
    <row r="1026">
      <c r="A1026" t="inlineStr">
        <is>
          <t>1.1.40</t>
        </is>
      </c>
      <c r="B1026" t="inlineStr">
        <is>
          <t>Isosource Standard Fibre 500 ml</t>
        </is>
      </c>
      <c r="C1026" t="inlineStr">
        <is>
          <t>zinc</t>
        </is>
      </c>
      <c r="D1026" s="10" t="inlineStr">
        <is>
          <t>UNKNOWN</t>
        </is>
      </c>
      <c r="E1026" t="inlineStr">
        <is>
          <t>N/A</t>
        </is>
      </c>
      <c r="F1026" t="inlineStr">
        <is>
          <t>&gt;= 2.0 mg/100ml</t>
        </is>
      </c>
      <c r="G1026" t="inlineStr">
        <is>
          <t>Product has no value for 'zinc'</t>
        </is>
      </c>
    </row>
    <row r="1027">
      <c r="A1027" t="inlineStr">
        <is>
          <t>1.1.40</t>
        </is>
      </c>
      <c r="B1027" t="inlineStr">
        <is>
          <t>Isosource Standard Fibre 500 ml</t>
        </is>
      </c>
      <c r="C1027" t="inlineStr">
        <is>
          <t>contains_fiber</t>
        </is>
      </c>
      <c r="D1027" s="9" t="inlineStr">
        <is>
          <t>PASS</t>
        </is>
      </c>
      <c r="E1027" t="inlineStr">
        <is>
          <t>fiber=1.5 g/100ml</t>
        </is>
      </c>
      <c r="F1027" t="inlineStr">
        <is>
          <t>contains fiber</t>
        </is>
      </c>
      <c r="G1027" t="inlineStr"/>
    </row>
    <row r="1028">
      <c r="A1028" t="inlineStr">
        <is>
          <t>1.1.40</t>
        </is>
      </c>
      <c r="B1028" t="inlineStr">
        <is>
          <t>Isosource Standard Fibre 500 ml</t>
        </is>
      </c>
      <c r="C1028" t="inlineStr">
        <is>
          <t>gluten_free</t>
        </is>
      </c>
      <c r="D1028" s="9" t="inlineStr">
        <is>
          <t>PASS</t>
        </is>
      </c>
      <c r="E1028" t="inlineStr">
        <is>
          <t>True</t>
        </is>
      </c>
      <c r="F1028" t="inlineStr">
        <is>
          <t>True</t>
        </is>
      </c>
      <c r="G1028" t="inlineStr"/>
    </row>
    <row r="1029">
      <c r="A1029" t="inlineStr">
        <is>
          <t>1.1.40</t>
        </is>
      </c>
      <c r="B1029" t="inlineStr">
        <is>
          <t>Isosource Standard Fibre 500 ml</t>
        </is>
      </c>
      <c r="C1029" t="inlineStr">
        <is>
          <t>nutritionally_complete</t>
        </is>
      </c>
      <c r="D1029" s="10" t="inlineStr">
        <is>
          <t>UNKNOWN</t>
        </is>
      </c>
      <c r="E1029" t="inlineStr">
        <is>
          <t>N/A</t>
        </is>
      </c>
      <c r="F1029" t="inlineStr">
        <is>
          <t>True</t>
        </is>
      </c>
      <c r="G1029" t="inlineStr">
        <is>
          <t>Cannot determine 'nutritionally_complete' for this product</t>
        </is>
      </c>
    </row>
    <row r="1030">
      <c r="A1030" t="inlineStr">
        <is>
          <t>1.1.40</t>
        </is>
      </c>
      <c r="B1030" t="inlineStr">
        <is>
          <t>Isosource Standard Fibre 500 ml</t>
        </is>
      </c>
      <c r="C1030" t="inlineStr">
        <is>
          <t>formulation</t>
        </is>
      </c>
      <c r="D1030" s="9" t="inlineStr">
        <is>
          <t>PASS</t>
        </is>
      </c>
      <c r="E1030" t="inlineStr">
        <is>
          <t>liquid</t>
        </is>
      </c>
      <c r="F1030" t="inlineStr">
        <is>
          <t>liquid</t>
        </is>
      </c>
      <c r="G1030" t="inlineStr"/>
    </row>
    <row r="1031">
      <c r="A1031" t="inlineStr">
        <is>
          <t>1.1.40</t>
        </is>
      </c>
      <c r="B1031" t="inlineStr">
        <is>
          <t>Isosource Standard Fibre 500 ml</t>
        </is>
      </c>
      <c r="C1031" t="inlineStr">
        <is>
          <t>route</t>
        </is>
      </c>
      <c r="D1031" s="9" t="inlineStr">
        <is>
          <t>PASS</t>
        </is>
      </c>
      <c r="E1031" t="inlineStr">
        <is>
          <t>enteral</t>
        </is>
      </c>
      <c r="F1031" t="inlineStr">
        <is>
          <t>enteral</t>
        </is>
      </c>
      <c r="G1031" t="inlineStr"/>
    </row>
    <row r="1032">
      <c r="A1032" t="inlineStr">
        <is>
          <t>1.1.40</t>
        </is>
      </c>
      <c r="B1032" t="inlineStr">
        <is>
          <t>Impact Enteral 500 ml</t>
        </is>
      </c>
      <c r="C1032" t="inlineStr">
        <is>
          <t>energy</t>
        </is>
      </c>
      <c r="D1032" s="9" t="inlineStr">
        <is>
          <t>PASS</t>
        </is>
      </c>
      <c r="E1032" t="inlineStr">
        <is>
          <t>101.0 kcal/100ml</t>
        </is>
      </c>
      <c r="F1032" t="inlineStr">
        <is>
          <t>100.0-105.0 kcal/100ml</t>
        </is>
      </c>
      <c r="G1032" t="inlineStr"/>
    </row>
    <row r="1033">
      <c r="A1033" t="inlineStr">
        <is>
          <t>1.1.40</t>
        </is>
      </c>
      <c r="B1033" t="inlineStr">
        <is>
          <t>Impact Enteral 500 ml</t>
        </is>
      </c>
      <c r="C1033" t="inlineStr">
        <is>
          <t>osmolarity</t>
        </is>
      </c>
      <c r="D1033" s="9" t="inlineStr">
        <is>
          <t>PASS</t>
        </is>
      </c>
      <c r="E1033" t="inlineStr">
        <is>
          <t>298.0 mOsm/l</t>
        </is>
      </c>
      <c r="F1033" t="inlineStr">
        <is>
          <t>&lt;= 320.0 mOsm/l</t>
        </is>
      </c>
      <c r="G1033" t="inlineStr"/>
    </row>
    <row r="1034">
      <c r="A1034" t="inlineStr">
        <is>
          <t>1.1.40</t>
        </is>
      </c>
      <c r="B1034" t="inlineStr">
        <is>
          <t>Impact Enteral 500 ml</t>
        </is>
      </c>
      <c r="C1034" t="inlineStr">
        <is>
          <t>fiber</t>
        </is>
      </c>
      <c r="D1034" s="11" t="inlineStr">
        <is>
          <t>FAIL</t>
        </is>
      </c>
      <c r="E1034" t="inlineStr">
        <is>
          <t>0.0 g/100ml</t>
        </is>
      </c>
      <c r="F1034">
        <f> 1.5 g/100ml</f>
        <v/>
      </c>
      <c r="G1034" t="inlineStr">
        <is>
          <t>0.0 does not satisfy = 1.5</t>
        </is>
      </c>
    </row>
    <row r="1035">
      <c r="A1035" t="inlineStr">
        <is>
          <t>1.1.40</t>
        </is>
      </c>
      <c r="B1035" t="inlineStr">
        <is>
          <t>Impact Enteral 500 ml</t>
        </is>
      </c>
      <c r="C1035" t="inlineStr">
        <is>
          <t>volume</t>
        </is>
      </c>
      <c r="D1035" s="11" t="inlineStr">
        <is>
          <t>FAIL</t>
        </is>
      </c>
      <c r="E1035" t="inlineStr">
        <is>
          <t>500.0 ml</t>
        </is>
      </c>
      <c r="F1035">
        <f> 1000.0 ml</f>
        <v/>
      </c>
      <c r="G1035" t="inlineStr">
        <is>
          <t>500.0 ml != 1000.0 ml</t>
        </is>
      </c>
    </row>
    <row r="1036">
      <c r="A1036" t="inlineStr">
        <is>
          <t>1.1.40</t>
        </is>
      </c>
      <c r="B1036" t="inlineStr">
        <is>
          <t>Impact Enteral 500 ml</t>
        </is>
      </c>
      <c r="C1036" t="inlineStr">
        <is>
          <t>l_arginine</t>
        </is>
      </c>
      <c r="D1036" s="9" t="inlineStr">
        <is>
          <t>PASS</t>
        </is>
      </c>
      <c r="E1036" t="inlineStr">
        <is>
          <t>1.3 g/100ml</t>
        </is>
      </c>
      <c r="F1036" t="inlineStr">
        <is>
          <t>&gt;= 0.85 g/100ml</t>
        </is>
      </c>
      <c r="G1036" t="inlineStr"/>
    </row>
    <row r="1037">
      <c r="A1037" t="inlineStr">
        <is>
          <t>1.1.40</t>
        </is>
      </c>
      <c r="B1037" t="inlineStr">
        <is>
          <t>Impact Enteral 500 ml</t>
        </is>
      </c>
      <c r="C1037" t="inlineStr">
        <is>
          <t>zinc</t>
        </is>
      </c>
      <c r="D1037" s="9" t="inlineStr">
        <is>
          <t>PASS</t>
        </is>
      </c>
      <c r="E1037" t="inlineStr">
        <is>
          <t>0.0018 g/100ml</t>
        </is>
      </c>
      <c r="F1037" t="inlineStr">
        <is>
          <t>&gt;= 0.002 g/100ml</t>
        </is>
      </c>
      <c r="G1037" t="inlineStr"/>
    </row>
    <row r="1038">
      <c r="A1038" t="inlineStr">
        <is>
          <t>1.1.40</t>
        </is>
      </c>
      <c r="B1038" t="inlineStr">
        <is>
          <t>Impact Enteral 500 ml</t>
        </is>
      </c>
      <c r="C1038" t="inlineStr">
        <is>
          <t>contains_fiber</t>
        </is>
      </c>
      <c r="D1038" s="11" t="inlineStr">
        <is>
          <t>FAIL</t>
        </is>
      </c>
      <c r="E1038" t="inlineStr">
        <is>
          <t>fiber=0.0 g/100ml</t>
        </is>
      </c>
      <c r="F1038" t="inlineStr">
        <is>
          <t>contains fiber</t>
        </is>
      </c>
      <c r="G1038" t="inlineStr">
        <is>
          <t>Product has no/minimal fiber</t>
        </is>
      </c>
    </row>
    <row r="1039">
      <c r="A1039" t="inlineStr">
        <is>
          <t>1.1.40</t>
        </is>
      </c>
      <c r="B1039" t="inlineStr">
        <is>
          <t>Impact Enteral 500 ml</t>
        </is>
      </c>
      <c r="C1039" t="inlineStr">
        <is>
          <t>gluten_free</t>
        </is>
      </c>
      <c r="D1039" s="9" t="inlineStr">
        <is>
          <t>PASS</t>
        </is>
      </c>
      <c r="E1039" t="inlineStr">
        <is>
          <t>True</t>
        </is>
      </c>
      <c r="F1039" t="inlineStr">
        <is>
          <t>True</t>
        </is>
      </c>
      <c r="G1039" t="inlineStr"/>
    </row>
    <row r="1040">
      <c r="A1040" t="inlineStr">
        <is>
          <t>1.1.40</t>
        </is>
      </c>
      <c r="B1040" t="inlineStr">
        <is>
          <t>Impact Enteral 500 ml</t>
        </is>
      </c>
      <c r="C1040" t="inlineStr">
        <is>
          <t>nutritionally_complete</t>
        </is>
      </c>
      <c r="D1040" s="10" t="inlineStr">
        <is>
          <t>UNKNOWN</t>
        </is>
      </c>
      <c r="E1040" t="inlineStr">
        <is>
          <t>N/A</t>
        </is>
      </c>
      <c r="F1040" t="inlineStr">
        <is>
          <t>True</t>
        </is>
      </c>
      <c r="G1040" t="inlineStr">
        <is>
          <t>Cannot determine 'nutritionally_complete' for this product</t>
        </is>
      </c>
    </row>
    <row r="1041">
      <c r="A1041" t="inlineStr">
        <is>
          <t>1.1.40</t>
        </is>
      </c>
      <c r="B1041" t="inlineStr">
        <is>
          <t>Impact Enteral 500 ml</t>
        </is>
      </c>
      <c r="C1041" t="inlineStr">
        <is>
          <t>formulation</t>
        </is>
      </c>
      <c r="D1041" s="9" t="inlineStr">
        <is>
          <t>PASS</t>
        </is>
      </c>
      <c r="E1041" t="inlineStr">
        <is>
          <t>liquid</t>
        </is>
      </c>
      <c r="F1041" t="inlineStr">
        <is>
          <t>liquid</t>
        </is>
      </c>
      <c r="G1041" t="inlineStr"/>
    </row>
    <row r="1042">
      <c r="A1042" t="inlineStr">
        <is>
          <t>1.1.40</t>
        </is>
      </c>
      <c r="B1042" t="inlineStr">
        <is>
          <t>Impact Enteral 500 ml</t>
        </is>
      </c>
      <c r="C1042" t="inlineStr">
        <is>
          <t>route</t>
        </is>
      </c>
      <c r="D1042" s="9" t="inlineStr">
        <is>
          <t>PASS</t>
        </is>
      </c>
      <c r="E1042" t="inlineStr">
        <is>
          <t>enteral</t>
        </is>
      </c>
      <c r="F1042" t="inlineStr">
        <is>
          <t>enteral</t>
        </is>
      </c>
      <c r="G1042" t="inlineStr"/>
    </row>
    <row r="1043">
      <c r="A1043" t="inlineStr">
        <is>
          <t>1.1.41</t>
        </is>
      </c>
      <c r="B1043" t="inlineStr">
        <is>
          <t>Isosource Standard 500 ml</t>
        </is>
      </c>
      <c r="C1043" t="inlineStr">
        <is>
          <t>energy</t>
        </is>
      </c>
      <c r="D1043" s="9" t="inlineStr">
        <is>
          <t>PASS</t>
        </is>
      </c>
      <c r="E1043" t="inlineStr">
        <is>
          <t>103.0 kcal/100ml</t>
        </is>
      </c>
      <c r="F1043">
        <f> 100.0 kcal/100ml</f>
        <v/>
      </c>
      <c r="G1043" t="inlineStr"/>
    </row>
    <row r="1044">
      <c r="A1044" t="inlineStr">
        <is>
          <t>1.1.41</t>
        </is>
      </c>
      <c r="B1044" t="inlineStr">
        <is>
          <t>Isosource Standard 500 ml</t>
        </is>
      </c>
      <c r="C1044" t="inlineStr">
        <is>
          <t>osmolarity</t>
        </is>
      </c>
      <c r="D1044" s="9" t="inlineStr">
        <is>
          <t>PASS</t>
        </is>
      </c>
      <c r="E1044" t="inlineStr">
        <is>
          <t>234.0 mOsm/l</t>
        </is>
      </c>
      <c r="F1044" t="inlineStr">
        <is>
          <t>&lt;= 350.0 mOsm/l</t>
        </is>
      </c>
      <c r="G1044" t="inlineStr"/>
    </row>
    <row r="1045">
      <c r="A1045" t="inlineStr">
        <is>
          <t>1.1.41</t>
        </is>
      </c>
      <c r="B1045" t="inlineStr">
        <is>
          <t>Isosource Standard 500 ml</t>
        </is>
      </c>
      <c r="C1045" t="inlineStr">
        <is>
          <t>volume</t>
        </is>
      </c>
      <c r="D1045" s="11" t="inlineStr">
        <is>
          <t>FAIL</t>
        </is>
      </c>
      <c r="E1045" t="inlineStr">
        <is>
          <t>500.0 ml</t>
        </is>
      </c>
      <c r="F1045">
        <f> 125.0 ml</f>
        <v/>
      </c>
      <c r="G1045" t="inlineStr">
        <is>
          <t>500.0 ml != 125.0 ml</t>
        </is>
      </c>
    </row>
    <row r="1046">
      <c r="A1046" t="inlineStr">
        <is>
          <t>1.1.41</t>
        </is>
      </c>
      <c r="B1046" t="inlineStr">
        <is>
          <t>Isosource Standard 500 ml</t>
        </is>
      </c>
      <c r="C1046" t="inlineStr">
        <is>
          <t>route</t>
        </is>
      </c>
      <c r="D1046" s="9" t="inlineStr">
        <is>
          <t>PASS</t>
        </is>
      </c>
      <c r="E1046" t="inlineStr">
        <is>
          <t>enteral</t>
        </is>
      </c>
      <c r="F1046" t="inlineStr">
        <is>
          <t>enteral</t>
        </is>
      </c>
      <c r="G1046" t="inlineStr"/>
    </row>
    <row r="1047">
      <c r="A1047" t="inlineStr">
        <is>
          <t>1.1.41</t>
        </is>
      </c>
      <c r="B1047" t="inlineStr">
        <is>
          <t>Isosource Standard 1000 ml</t>
        </is>
      </c>
      <c r="C1047" t="inlineStr">
        <is>
          <t>energy</t>
        </is>
      </c>
      <c r="D1047" s="9" t="inlineStr">
        <is>
          <t>PASS</t>
        </is>
      </c>
      <c r="E1047" t="inlineStr">
        <is>
          <t>103.0 kcal/100ml</t>
        </is>
      </c>
      <c r="F1047">
        <f> 100.0 kcal/100ml</f>
        <v/>
      </c>
      <c r="G1047" t="inlineStr"/>
    </row>
    <row r="1048">
      <c r="A1048" t="inlineStr">
        <is>
          <t>1.1.41</t>
        </is>
      </c>
      <c r="B1048" t="inlineStr">
        <is>
          <t>Isosource Standard 1000 ml</t>
        </is>
      </c>
      <c r="C1048" t="inlineStr">
        <is>
          <t>osmolarity</t>
        </is>
      </c>
      <c r="D1048" s="9" t="inlineStr">
        <is>
          <t>PASS</t>
        </is>
      </c>
      <c r="E1048" t="inlineStr">
        <is>
          <t>234.0 mOsm/l</t>
        </is>
      </c>
      <c r="F1048" t="inlineStr">
        <is>
          <t>&lt;= 350.0 mOsm/l</t>
        </is>
      </c>
      <c r="G1048" t="inlineStr"/>
    </row>
    <row r="1049">
      <c r="A1049" t="inlineStr">
        <is>
          <t>1.1.41</t>
        </is>
      </c>
      <c r="B1049" t="inlineStr">
        <is>
          <t>Isosource Standard 1000 ml</t>
        </is>
      </c>
      <c r="C1049" t="inlineStr">
        <is>
          <t>volume</t>
        </is>
      </c>
      <c r="D1049" s="11" t="inlineStr">
        <is>
          <t>FAIL</t>
        </is>
      </c>
      <c r="E1049" t="inlineStr">
        <is>
          <t>1000.0 ml</t>
        </is>
      </c>
      <c r="F1049">
        <f> 125.0 ml</f>
        <v/>
      </c>
      <c r="G1049" t="inlineStr">
        <is>
          <t>1000.0 ml != 125.0 ml</t>
        </is>
      </c>
    </row>
    <row r="1050">
      <c r="A1050" t="inlineStr">
        <is>
          <t>1.1.41</t>
        </is>
      </c>
      <c r="B1050" t="inlineStr">
        <is>
          <t>Isosource Standard 1000 ml</t>
        </is>
      </c>
      <c r="C1050" t="inlineStr">
        <is>
          <t>route</t>
        </is>
      </c>
      <c r="D1050" s="9" t="inlineStr">
        <is>
          <t>PASS</t>
        </is>
      </c>
      <c r="E1050" t="inlineStr">
        <is>
          <t>enteral</t>
        </is>
      </c>
      <c r="F1050" t="inlineStr">
        <is>
          <t>enteral</t>
        </is>
      </c>
      <c r="G1050" t="inlineStr"/>
    </row>
    <row r="1051">
      <c r="A1051" t="inlineStr">
        <is>
          <t>1.1.41</t>
        </is>
      </c>
      <c r="B1051" t="inlineStr">
        <is>
          <t>Isosource Standard Fibre 500 ml</t>
        </is>
      </c>
      <c r="C1051" t="inlineStr">
        <is>
          <t>energy</t>
        </is>
      </c>
      <c r="D1051" s="9" t="inlineStr">
        <is>
          <t>PASS</t>
        </is>
      </c>
      <c r="E1051" t="inlineStr">
        <is>
          <t>103.0 kcal/100ml</t>
        </is>
      </c>
      <c r="F1051">
        <f> 100.0 kcal/100ml</f>
        <v/>
      </c>
      <c r="G1051" t="inlineStr"/>
    </row>
    <row r="1052">
      <c r="A1052" t="inlineStr">
        <is>
          <t>1.1.41</t>
        </is>
      </c>
      <c r="B1052" t="inlineStr">
        <is>
          <t>Isosource Standard Fibre 500 ml</t>
        </is>
      </c>
      <c r="C1052" t="inlineStr">
        <is>
          <t>osmolarity</t>
        </is>
      </c>
      <c r="D1052" s="9" t="inlineStr">
        <is>
          <t>PASS</t>
        </is>
      </c>
      <c r="E1052" t="inlineStr">
        <is>
          <t>249.0 mOsm/l</t>
        </is>
      </c>
      <c r="F1052" t="inlineStr">
        <is>
          <t>&lt;= 350.0 mOsm/l</t>
        </is>
      </c>
      <c r="G1052" t="inlineStr"/>
    </row>
    <row r="1053">
      <c r="A1053" t="inlineStr">
        <is>
          <t>1.1.41</t>
        </is>
      </c>
      <c r="B1053" t="inlineStr">
        <is>
          <t>Isosource Standard Fibre 500 ml</t>
        </is>
      </c>
      <c r="C1053" t="inlineStr">
        <is>
          <t>volume</t>
        </is>
      </c>
      <c r="D1053" s="11" t="inlineStr">
        <is>
          <t>FAIL</t>
        </is>
      </c>
      <c r="E1053" t="inlineStr">
        <is>
          <t>500.0 ml</t>
        </is>
      </c>
      <c r="F1053">
        <f> 125.0 ml</f>
        <v/>
      </c>
      <c r="G1053" t="inlineStr">
        <is>
          <t>500.0 ml != 125.0 ml</t>
        </is>
      </c>
    </row>
    <row r="1054">
      <c r="A1054" t="inlineStr">
        <is>
          <t>1.1.41</t>
        </is>
      </c>
      <c r="B1054" t="inlineStr">
        <is>
          <t>Isosource Standard Fibre 500 ml</t>
        </is>
      </c>
      <c r="C1054" t="inlineStr">
        <is>
          <t>route</t>
        </is>
      </c>
      <c r="D1054" s="9" t="inlineStr">
        <is>
          <t>PASS</t>
        </is>
      </c>
      <c r="E1054" t="inlineStr">
        <is>
          <t>enteral</t>
        </is>
      </c>
      <c r="F1054" t="inlineStr">
        <is>
          <t>enteral</t>
        </is>
      </c>
      <c r="G1054" t="inlineStr"/>
    </row>
    <row r="1055">
      <c r="A1055" t="inlineStr">
        <is>
          <t>1.1.42</t>
        </is>
      </c>
      <c r="B1055" t="inlineStr">
        <is>
          <t>Isosource Standard 500 ml</t>
        </is>
      </c>
      <c r="C1055" t="inlineStr">
        <is>
          <t>energy</t>
        </is>
      </c>
      <c r="D1055" s="9" t="inlineStr">
        <is>
          <t>PASS</t>
        </is>
      </c>
      <c r="E1055" t="inlineStr">
        <is>
          <t>103.0 kcal/100ml</t>
        </is>
      </c>
      <c r="F1055">
        <f> 100.0 kcal/100ml</f>
        <v/>
      </c>
      <c r="G1055" t="inlineStr"/>
    </row>
    <row r="1056">
      <c r="A1056" t="inlineStr">
        <is>
          <t>1.1.42</t>
        </is>
      </c>
      <c r="B1056" t="inlineStr">
        <is>
          <t>Isosource Standard 500 ml</t>
        </is>
      </c>
      <c r="C1056" t="inlineStr">
        <is>
          <t>osmolarity</t>
        </is>
      </c>
      <c r="D1056" s="9" t="inlineStr">
        <is>
          <t>PASS</t>
        </is>
      </c>
      <c r="E1056" t="inlineStr">
        <is>
          <t>234.0 mOsm/l</t>
        </is>
      </c>
      <c r="F1056" t="inlineStr">
        <is>
          <t>&lt;= 295.0 mOsm/l</t>
        </is>
      </c>
      <c r="G1056" t="inlineStr"/>
    </row>
    <row r="1057">
      <c r="A1057" t="inlineStr">
        <is>
          <t>1.1.42</t>
        </is>
      </c>
      <c r="B1057" t="inlineStr">
        <is>
          <t>Isosource Standard 500 ml</t>
        </is>
      </c>
      <c r="C1057" t="inlineStr">
        <is>
          <t>volume</t>
        </is>
      </c>
      <c r="D1057" s="11" t="inlineStr">
        <is>
          <t>FAIL</t>
        </is>
      </c>
      <c r="E1057" t="inlineStr">
        <is>
          <t>500.0 ml</t>
        </is>
      </c>
      <c r="F1057">
        <f> 200.0 ml</f>
        <v/>
      </c>
      <c r="G1057" t="inlineStr">
        <is>
          <t>500.0 ml != 200.0 ml</t>
        </is>
      </c>
    </row>
    <row r="1058">
      <c r="A1058" t="inlineStr">
        <is>
          <t>1.1.42</t>
        </is>
      </c>
      <c r="B1058" t="inlineStr">
        <is>
          <t>Isosource Standard 500 ml</t>
        </is>
      </c>
      <c r="C1058" t="inlineStr">
        <is>
          <t>contains_fiber</t>
        </is>
      </c>
      <c r="D1058" s="9" t="inlineStr">
        <is>
          <t>PASS</t>
        </is>
      </c>
      <c r="E1058" t="inlineStr">
        <is>
          <t>fiber=0.0 g/100ml</t>
        </is>
      </c>
      <c r="F1058" t="inlineStr">
        <is>
          <t>no fiber</t>
        </is>
      </c>
      <c r="G1058" t="inlineStr"/>
    </row>
    <row r="1059">
      <c r="A1059" t="inlineStr">
        <is>
          <t>1.1.42</t>
        </is>
      </c>
      <c r="B1059" t="inlineStr">
        <is>
          <t>Isosource Standard 500 ml</t>
        </is>
      </c>
      <c r="C1059" t="inlineStr">
        <is>
          <t>route</t>
        </is>
      </c>
      <c r="D1059" s="9" t="inlineStr">
        <is>
          <t>PASS</t>
        </is>
      </c>
      <c r="E1059" t="inlineStr">
        <is>
          <t>enteral</t>
        </is>
      </c>
      <c r="F1059" t="inlineStr">
        <is>
          <t>enteral</t>
        </is>
      </c>
      <c r="G1059" t="inlineStr"/>
    </row>
    <row r="1060">
      <c r="A1060" t="inlineStr">
        <is>
          <t>1.1.42</t>
        </is>
      </c>
      <c r="B1060" t="inlineStr">
        <is>
          <t>Isosource Standard 1000 ml</t>
        </is>
      </c>
      <c r="C1060" t="inlineStr">
        <is>
          <t>energy</t>
        </is>
      </c>
      <c r="D1060" s="9" t="inlineStr">
        <is>
          <t>PASS</t>
        </is>
      </c>
      <c r="E1060" t="inlineStr">
        <is>
          <t>103.0 kcal/100ml</t>
        </is>
      </c>
      <c r="F1060">
        <f> 100.0 kcal/100ml</f>
        <v/>
      </c>
      <c r="G1060" t="inlineStr"/>
    </row>
    <row r="1061">
      <c r="A1061" t="inlineStr">
        <is>
          <t>1.1.42</t>
        </is>
      </c>
      <c r="B1061" t="inlineStr">
        <is>
          <t>Isosource Standard 1000 ml</t>
        </is>
      </c>
      <c r="C1061" t="inlineStr">
        <is>
          <t>osmolarity</t>
        </is>
      </c>
      <c r="D1061" s="9" t="inlineStr">
        <is>
          <t>PASS</t>
        </is>
      </c>
      <c r="E1061" t="inlineStr">
        <is>
          <t>234.0 mOsm/l</t>
        </is>
      </c>
      <c r="F1061" t="inlineStr">
        <is>
          <t>&lt;= 295.0 mOsm/l</t>
        </is>
      </c>
      <c r="G1061" t="inlineStr"/>
    </row>
    <row r="1062">
      <c r="A1062" t="inlineStr">
        <is>
          <t>1.1.42</t>
        </is>
      </c>
      <c r="B1062" t="inlineStr">
        <is>
          <t>Isosource Standard 1000 ml</t>
        </is>
      </c>
      <c r="C1062" t="inlineStr">
        <is>
          <t>volume</t>
        </is>
      </c>
      <c r="D1062" s="11" t="inlineStr">
        <is>
          <t>FAIL</t>
        </is>
      </c>
      <c r="E1062" t="inlineStr">
        <is>
          <t>1000.0 ml</t>
        </is>
      </c>
      <c r="F1062">
        <f> 200.0 ml</f>
        <v/>
      </c>
      <c r="G1062" t="inlineStr">
        <is>
          <t>1000.0 ml != 200.0 ml</t>
        </is>
      </c>
    </row>
    <row r="1063">
      <c r="A1063" t="inlineStr">
        <is>
          <t>1.1.42</t>
        </is>
      </c>
      <c r="B1063" t="inlineStr">
        <is>
          <t>Isosource Standard 1000 ml</t>
        </is>
      </c>
      <c r="C1063" t="inlineStr">
        <is>
          <t>contains_fiber</t>
        </is>
      </c>
      <c r="D1063" s="9" t="inlineStr">
        <is>
          <t>PASS</t>
        </is>
      </c>
      <c r="E1063" t="inlineStr">
        <is>
          <t>fiber=0.0 g/100ml</t>
        </is>
      </c>
      <c r="F1063" t="inlineStr">
        <is>
          <t>no fiber</t>
        </is>
      </c>
      <c r="G1063" t="inlineStr"/>
    </row>
    <row r="1064">
      <c r="A1064" t="inlineStr">
        <is>
          <t>1.1.42</t>
        </is>
      </c>
      <c r="B1064" t="inlineStr">
        <is>
          <t>Isosource Standard 1000 ml</t>
        </is>
      </c>
      <c r="C1064" t="inlineStr">
        <is>
          <t>route</t>
        </is>
      </c>
      <c r="D1064" s="9" t="inlineStr">
        <is>
          <t>PASS</t>
        </is>
      </c>
      <c r="E1064" t="inlineStr">
        <is>
          <t>enteral</t>
        </is>
      </c>
      <c r="F1064" t="inlineStr">
        <is>
          <t>enteral</t>
        </is>
      </c>
      <c r="G1064" t="inlineStr"/>
    </row>
    <row r="1065">
      <c r="A1065" t="inlineStr">
        <is>
          <t>1.1.42</t>
        </is>
      </c>
      <c r="B1065" t="inlineStr">
        <is>
          <t>Isosource Junior 500 ml</t>
        </is>
      </c>
      <c r="C1065" t="inlineStr">
        <is>
          <t>energy</t>
        </is>
      </c>
      <c r="D1065" s="9" t="inlineStr">
        <is>
          <t>PASS</t>
        </is>
      </c>
      <c r="E1065" t="inlineStr">
        <is>
          <t>100.0 kcal/100ml</t>
        </is>
      </c>
      <c r="F1065">
        <f> 100.0 kcal/100ml</f>
        <v/>
      </c>
      <c r="G1065" t="inlineStr"/>
    </row>
    <row r="1066">
      <c r="A1066" t="inlineStr">
        <is>
          <t>1.1.42</t>
        </is>
      </c>
      <c r="B1066" t="inlineStr">
        <is>
          <t>Isosource Junior 500 ml</t>
        </is>
      </c>
      <c r="C1066" t="inlineStr">
        <is>
          <t>osmolarity</t>
        </is>
      </c>
      <c r="D1066" s="9" t="inlineStr">
        <is>
          <t>PASS</t>
        </is>
      </c>
      <c r="E1066" t="inlineStr">
        <is>
          <t>162.0 mOsm/l</t>
        </is>
      </c>
      <c r="F1066" t="inlineStr">
        <is>
          <t>&lt;= 295.0 mOsm/l</t>
        </is>
      </c>
      <c r="G1066" t="inlineStr"/>
    </row>
    <row r="1067">
      <c r="A1067" t="inlineStr">
        <is>
          <t>1.1.42</t>
        </is>
      </c>
      <c r="B1067" t="inlineStr">
        <is>
          <t>Isosource Junior 500 ml</t>
        </is>
      </c>
      <c r="C1067" t="inlineStr">
        <is>
          <t>volume</t>
        </is>
      </c>
      <c r="D1067" s="11" t="inlineStr">
        <is>
          <t>FAIL</t>
        </is>
      </c>
      <c r="E1067" t="inlineStr">
        <is>
          <t>500.0 ml</t>
        </is>
      </c>
      <c r="F1067">
        <f> 200.0 ml</f>
        <v/>
      </c>
      <c r="G1067" t="inlineStr">
        <is>
          <t>500.0 ml != 200.0 ml</t>
        </is>
      </c>
    </row>
    <row r="1068">
      <c r="A1068" t="inlineStr">
        <is>
          <t>1.1.42</t>
        </is>
      </c>
      <c r="B1068" t="inlineStr">
        <is>
          <t>Isosource Junior 500 ml</t>
        </is>
      </c>
      <c r="C1068" t="inlineStr">
        <is>
          <t>contains_fiber</t>
        </is>
      </c>
      <c r="D1068" s="9" t="inlineStr">
        <is>
          <t>PASS</t>
        </is>
      </c>
      <c r="E1068" t="inlineStr">
        <is>
          <t>fiber=0.0 g/100ml</t>
        </is>
      </c>
      <c r="F1068" t="inlineStr">
        <is>
          <t>no fiber</t>
        </is>
      </c>
      <c r="G1068" t="inlineStr"/>
    </row>
    <row r="1069">
      <c r="A1069" t="inlineStr">
        <is>
          <t>1.1.42</t>
        </is>
      </c>
      <c r="B1069" t="inlineStr">
        <is>
          <t>Isosource Junior 500 ml</t>
        </is>
      </c>
      <c r="C1069" t="inlineStr">
        <is>
          <t>route</t>
        </is>
      </c>
      <c r="D1069" s="9" t="inlineStr">
        <is>
          <t>PASS</t>
        </is>
      </c>
      <c r="E1069" t="inlineStr">
        <is>
          <t>enteral</t>
        </is>
      </c>
      <c r="F1069" t="inlineStr">
        <is>
          <t>enteral</t>
        </is>
      </c>
      <c r="G1069" t="inlineStr"/>
    </row>
    <row r="1070">
      <c r="A1070" t="inlineStr">
        <is>
          <t>1.1.43</t>
        </is>
      </c>
      <c r="B1070" t="inlineStr">
        <is>
          <t>Isosource Junior 500 ml</t>
        </is>
      </c>
      <c r="C1070" t="inlineStr">
        <is>
          <t>energy</t>
        </is>
      </c>
      <c r="D1070" s="9" t="inlineStr">
        <is>
          <t>PASS</t>
        </is>
      </c>
      <c r="E1070" t="inlineStr">
        <is>
          <t>100.0 kcal/100ml</t>
        </is>
      </c>
      <c r="F1070">
        <f> 100.0 kcal/100ml</f>
        <v/>
      </c>
      <c r="G1070" t="inlineStr"/>
    </row>
    <row r="1071">
      <c r="A1071" t="inlineStr">
        <is>
          <t>1.1.43</t>
        </is>
      </c>
      <c r="B1071" t="inlineStr">
        <is>
          <t>Isosource Junior 500 ml</t>
        </is>
      </c>
      <c r="C1071" t="inlineStr">
        <is>
          <t>osmolarity</t>
        </is>
      </c>
      <c r="D1071" s="9" t="inlineStr">
        <is>
          <t>PASS</t>
        </is>
      </c>
      <c r="E1071" t="inlineStr">
        <is>
          <t>162.0 mOsm/l</t>
        </is>
      </c>
      <c r="F1071" t="inlineStr">
        <is>
          <t>&lt;= 200.0 mOsm/l</t>
        </is>
      </c>
      <c r="G1071" t="inlineStr"/>
    </row>
    <row r="1072">
      <c r="A1072" t="inlineStr">
        <is>
          <t>1.1.43</t>
        </is>
      </c>
      <c r="B1072" t="inlineStr">
        <is>
          <t>Isosource Junior 500 ml</t>
        </is>
      </c>
      <c r="C1072" t="inlineStr">
        <is>
          <t>volume</t>
        </is>
      </c>
      <c r="D1072" s="11" t="inlineStr">
        <is>
          <t>FAIL</t>
        </is>
      </c>
      <c r="E1072" t="inlineStr">
        <is>
          <t>500.0 ml</t>
        </is>
      </c>
      <c r="F1072">
        <f> 200.0 ml</f>
        <v/>
      </c>
      <c r="G1072" t="inlineStr">
        <is>
          <t>500.0 ml != 200.0 ml</t>
        </is>
      </c>
    </row>
    <row r="1073">
      <c r="A1073" t="inlineStr">
        <is>
          <t>1.1.43</t>
        </is>
      </c>
      <c r="B1073" t="inlineStr">
        <is>
          <t>Isosource Junior 500 ml</t>
        </is>
      </c>
      <c r="C1073" t="inlineStr">
        <is>
          <t>contains_fiber</t>
        </is>
      </c>
      <c r="D1073" s="9" t="inlineStr">
        <is>
          <t>PASS</t>
        </is>
      </c>
      <c r="E1073" t="inlineStr">
        <is>
          <t>fiber=0.0 g/100ml</t>
        </is>
      </c>
      <c r="F1073" t="inlineStr">
        <is>
          <t>no fiber</t>
        </is>
      </c>
      <c r="G1073" t="inlineStr"/>
    </row>
    <row r="1074">
      <c r="A1074" t="inlineStr">
        <is>
          <t>1.1.43</t>
        </is>
      </c>
      <c r="B1074" t="inlineStr">
        <is>
          <t>Isosource Junior 500 ml</t>
        </is>
      </c>
      <c r="C1074" t="inlineStr">
        <is>
          <t>gluten_free</t>
        </is>
      </c>
      <c r="D1074" s="9" t="inlineStr">
        <is>
          <t>PASS</t>
        </is>
      </c>
      <c r="E1074" t="inlineStr">
        <is>
          <t>True</t>
        </is>
      </c>
      <c r="F1074" t="inlineStr">
        <is>
          <t>True</t>
        </is>
      </c>
      <c r="G1074" t="inlineStr"/>
    </row>
    <row r="1075">
      <c r="A1075" t="inlineStr">
        <is>
          <t>1.1.43</t>
        </is>
      </c>
      <c r="B1075" t="inlineStr">
        <is>
          <t>Isosource Junior 500 ml</t>
        </is>
      </c>
      <c r="C1075" t="inlineStr">
        <is>
          <t>route</t>
        </is>
      </c>
      <c r="D1075" s="9" t="inlineStr">
        <is>
          <t>PASS</t>
        </is>
      </c>
      <c r="E1075" t="inlineStr">
        <is>
          <t>enteral</t>
        </is>
      </c>
      <c r="F1075" t="inlineStr">
        <is>
          <t>enteral</t>
        </is>
      </c>
      <c r="G1075" t="inlineStr"/>
    </row>
    <row r="1076">
      <c r="A1076" t="inlineStr">
        <is>
          <t>1.1.43</t>
        </is>
      </c>
      <c r="B1076" t="inlineStr">
        <is>
          <t>Isosource Standard 500 ml</t>
        </is>
      </c>
      <c r="C1076" t="inlineStr">
        <is>
          <t>energy</t>
        </is>
      </c>
      <c r="D1076" s="9" t="inlineStr">
        <is>
          <t>PASS</t>
        </is>
      </c>
      <c r="E1076" t="inlineStr">
        <is>
          <t>103.0 kcal/100ml</t>
        </is>
      </c>
      <c r="F1076">
        <f> 100.0 kcal/100ml</f>
        <v/>
      </c>
      <c r="G1076" t="inlineStr"/>
    </row>
    <row r="1077">
      <c r="A1077" t="inlineStr">
        <is>
          <t>1.1.43</t>
        </is>
      </c>
      <c r="B1077" t="inlineStr">
        <is>
          <t>Isosource Standard 500 ml</t>
        </is>
      </c>
      <c r="C1077" t="inlineStr">
        <is>
          <t>osmolarity</t>
        </is>
      </c>
      <c r="D1077" s="11" t="inlineStr">
        <is>
          <t>FAIL</t>
        </is>
      </c>
      <c r="E1077" t="inlineStr">
        <is>
          <t>234.0 mOsm/l</t>
        </is>
      </c>
      <c r="F1077" t="inlineStr">
        <is>
          <t>&lt;= 200.0 mOsm/l</t>
        </is>
      </c>
      <c r="G1077" t="inlineStr">
        <is>
          <t>234.0 does not satisfy &lt;= 200.0</t>
        </is>
      </c>
    </row>
    <row r="1078">
      <c r="A1078" t="inlineStr">
        <is>
          <t>1.1.43</t>
        </is>
      </c>
      <c r="B1078" t="inlineStr">
        <is>
          <t>Isosource Standard 500 ml</t>
        </is>
      </c>
      <c r="C1078" t="inlineStr">
        <is>
          <t>volume</t>
        </is>
      </c>
      <c r="D1078" s="11" t="inlineStr">
        <is>
          <t>FAIL</t>
        </is>
      </c>
      <c r="E1078" t="inlineStr">
        <is>
          <t>500.0 ml</t>
        </is>
      </c>
      <c r="F1078">
        <f> 200.0 ml</f>
        <v/>
      </c>
      <c r="G1078" t="inlineStr">
        <is>
          <t>500.0 ml != 200.0 ml</t>
        </is>
      </c>
    </row>
    <row r="1079">
      <c r="A1079" t="inlineStr">
        <is>
          <t>1.1.43</t>
        </is>
      </c>
      <c r="B1079" t="inlineStr">
        <is>
          <t>Isosource Standard 500 ml</t>
        </is>
      </c>
      <c r="C1079" t="inlineStr">
        <is>
          <t>contains_fiber</t>
        </is>
      </c>
      <c r="D1079" s="9" t="inlineStr">
        <is>
          <t>PASS</t>
        </is>
      </c>
      <c r="E1079" t="inlineStr">
        <is>
          <t>fiber=0.0 g/100ml</t>
        </is>
      </c>
      <c r="F1079" t="inlineStr">
        <is>
          <t>no fiber</t>
        </is>
      </c>
      <c r="G1079" t="inlineStr"/>
    </row>
    <row r="1080">
      <c r="A1080" t="inlineStr">
        <is>
          <t>1.1.43</t>
        </is>
      </c>
      <c r="B1080" t="inlineStr">
        <is>
          <t>Isosource Standard 500 ml</t>
        </is>
      </c>
      <c r="C1080" t="inlineStr">
        <is>
          <t>gluten_free</t>
        </is>
      </c>
      <c r="D1080" s="9" t="inlineStr">
        <is>
          <t>PASS</t>
        </is>
      </c>
      <c r="E1080" t="inlineStr">
        <is>
          <t>True</t>
        </is>
      </c>
      <c r="F1080" t="inlineStr">
        <is>
          <t>True</t>
        </is>
      </c>
      <c r="G1080" t="inlineStr"/>
    </row>
    <row r="1081">
      <c r="A1081" t="inlineStr">
        <is>
          <t>1.1.43</t>
        </is>
      </c>
      <c r="B1081" t="inlineStr">
        <is>
          <t>Isosource Standard 500 ml</t>
        </is>
      </c>
      <c r="C1081" t="inlineStr">
        <is>
          <t>route</t>
        </is>
      </c>
      <c r="D1081" s="9" t="inlineStr">
        <is>
          <t>PASS</t>
        </is>
      </c>
      <c r="E1081" t="inlineStr">
        <is>
          <t>enteral</t>
        </is>
      </c>
      <c r="F1081" t="inlineStr">
        <is>
          <t>enteral</t>
        </is>
      </c>
      <c r="G1081" t="inlineStr"/>
    </row>
    <row r="1082">
      <c r="A1082" t="inlineStr">
        <is>
          <t>1.1.43</t>
        </is>
      </c>
      <c r="B1082" t="inlineStr">
        <is>
          <t>Isosource Standard 1000 ml</t>
        </is>
      </c>
      <c r="C1082" t="inlineStr">
        <is>
          <t>energy</t>
        </is>
      </c>
      <c r="D1082" s="9" t="inlineStr">
        <is>
          <t>PASS</t>
        </is>
      </c>
      <c r="E1082" t="inlineStr">
        <is>
          <t>103.0 kcal/100ml</t>
        </is>
      </c>
      <c r="F1082">
        <f> 100.0 kcal/100ml</f>
        <v/>
      </c>
      <c r="G1082" t="inlineStr"/>
    </row>
    <row r="1083">
      <c r="A1083" t="inlineStr">
        <is>
          <t>1.1.43</t>
        </is>
      </c>
      <c r="B1083" t="inlineStr">
        <is>
          <t>Isosource Standard 1000 ml</t>
        </is>
      </c>
      <c r="C1083" t="inlineStr">
        <is>
          <t>osmolarity</t>
        </is>
      </c>
      <c r="D1083" s="11" t="inlineStr">
        <is>
          <t>FAIL</t>
        </is>
      </c>
      <c r="E1083" t="inlineStr">
        <is>
          <t>234.0 mOsm/l</t>
        </is>
      </c>
      <c r="F1083" t="inlineStr">
        <is>
          <t>&lt;= 200.0 mOsm/l</t>
        </is>
      </c>
      <c r="G1083" t="inlineStr">
        <is>
          <t>234.0 does not satisfy &lt;= 200.0</t>
        </is>
      </c>
    </row>
    <row r="1084">
      <c r="A1084" t="inlineStr">
        <is>
          <t>1.1.43</t>
        </is>
      </c>
      <c r="B1084" t="inlineStr">
        <is>
          <t>Isosource Standard 1000 ml</t>
        </is>
      </c>
      <c r="C1084" t="inlineStr">
        <is>
          <t>volume</t>
        </is>
      </c>
      <c r="D1084" s="11" t="inlineStr">
        <is>
          <t>FAIL</t>
        </is>
      </c>
      <c r="E1084" t="inlineStr">
        <is>
          <t>1000.0 ml</t>
        </is>
      </c>
      <c r="F1084">
        <f> 200.0 ml</f>
        <v/>
      </c>
      <c r="G1084" t="inlineStr">
        <is>
          <t>1000.0 ml != 200.0 ml</t>
        </is>
      </c>
    </row>
    <row r="1085">
      <c r="A1085" t="inlineStr">
        <is>
          <t>1.1.43</t>
        </is>
      </c>
      <c r="B1085" t="inlineStr">
        <is>
          <t>Isosource Standard 1000 ml</t>
        </is>
      </c>
      <c r="C1085" t="inlineStr">
        <is>
          <t>contains_fiber</t>
        </is>
      </c>
      <c r="D1085" s="9" t="inlineStr">
        <is>
          <t>PASS</t>
        </is>
      </c>
      <c r="E1085" t="inlineStr">
        <is>
          <t>fiber=0.0 g/100ml</t>
        </is>
      </c>
      <c r="F1085" t="inlineStr">
        <is>
          <t>no fiber</t>
        </is>
      </c>
      <c r="G1085" t="inlineStr"/>
    </row>
    <row r="1086">
      <c r="A1086" t="inlineStr">
        <is>
          <t>1.1.43</t>
        </is>
      </c>
      <c r="B1086" t="inlineStr">
        <is>
          <t>Isosource Standard 1000 ml</t>
        </is>
      </c>
      <c r="C1086" t="inlineStr">
        <is>
          <t>gluten_free</t>
        </is>
      </c>
      <c r="D1086" s="9" t="inlineStr">
        <is>
          <t>PASS</t>
        </is>
      </c>
      <c r="E1086" t="inlineStr">
        <is>
          <t>True</t>
        </is>
      </c>
      <c r="F1086" t="inlineStr">
        <is>
          <t>True</t>
        </is>
      </c>
      <c r="G1086" t="inlineStr"/>
    </row>
    <row r="1087">
      <c r="A1087" t="inlineStr">
        <is>
          <t>1.1.43</t>
        </is>
      </c>
      <c r="B1087" t="inlineStr">
        <is>
          <t>Isosource Standard 1000 ml</t>
        </is>
      </c>
      <c r="C1087" t="inlineStr">
        <is>
          <t>route</t>
        </is>
      </c>
      <c r="D1087" s="9" t="inlineStr">
        <is>
          <t>PASS</t>
        </is>
      </c>
      <c r="E1087" t="inlineStr">
        <is>
          <t>enteral</t>
        </is>
      </c>
      <c r="F1087" t="inlineStr">
        <is>
          <t>enteral</t>
        </is>
      </c>
      <c r="G1087" t="inlineStr"/>
    </row>
    <row r="1088">
      <c r="A1088" t="inlineStr">
        <is>
          <t>1.1.44</t>
        </is>
      </c>
      <c r="B1088" t="inlineStr">
        <is>
          <t>Isosource Standard 500 ml</t>
        </is>
      </c>
      <c r="C1088" t="inlineStr">
        <is>
          <t>energy</t>
        </is>
      </c>
      <c r="D1088" s="9" t="inlineStr">
        <is>
          <t>PASS</t>
        </is>
      </c>
      <c r="E1088" t="inlineStr">
        <is>
          <t>103.0 kcal/100ml</t>
        </is>
      </c>
      <c r="F1088">
        <f> 100.0 kcal/100ml</f>
        <v/>
      </c>
      <c r="G1088" t="inlineStr"/>
    </row>
    <row r="1089">
      <c r="A1089" t="inlineStr">
        <is>
          <t>1.1.44</t>
        </is>
      </c>
      <c r="B1089" t="inlineStr">
        <is>
          <t>Isosource Standard 500 ml</t>
        </is>
      </c>
      <c r="C1089" t="inlineStr">
        <is>
          <t>osmolarity</t>
        </is>
      </c>
      <c r="D1089" s="9" t="inlineStr">
        <is>
          <t>PASS</t>
        </is>
      </c>
      <c r="E1089" t="inlineStr">
        <is>
          <t>234.0 mOsm/l</t>
        </is>
      </c>
      <c r="F1089" t="inlineStr">
        <is>
          <t>&lt;= 295.0 mOsm/l</t>
        </is>
      </c>
      <c r="G1089" t="inlineStr"/>
    </row>
    <row r="1090">
      <c r="A1090" t="inlineStr">
        <is>
          <t>1.1.44</t>
        </is>
      </c>
      <c r="B1090" t="inlineStr">
        <is>
          <t>Isosource Standard 500 ml</t>
        </is>
      </c>
      <c r="C1090" t="inlineStr">
        <is>
          <t>volume</t>
        </is>
      </c>
      <c r="D1090" s="9" t="inlineStr">
        <is>
          <t>PASS</t>
        </is>
      </c>
      <c r="E1090" t="inlineStr">
        <is>
          <t>500.0 ml</t>
        </is>
      </c>
      <c r="F1090">
        <f> 500.0 ml</f>
        <v/>
      </c>
      <c r="G1090" t="inlineStr"/>
    </row>
    <row r="1091">
      <c r="A1091" t="inlineStr">
        <is>
          <t>1.1.44</t>
        </is>
      </c>
      <c r="B1091" t="inlineStr">
        <is>
          <t>Isosource Standard 500 ml</t>
        </is>
      </c>
      <c r="C1091" t="inlineStr">
        <is>
          <t>contains_fiber</t>
        </is>
      </c>
      <c r="D1091" s="9" t="inlineStr">
        <is>
          <t>PASS</t>
        </is>
      </c>
      <c r="E1091" t="inlineStr">
        <is>
          <t>fiber=0.0 g/100ml</t>
        </is>
      </c>
      <c r="F1091" t="inlineStr">
        <is>
          <t>no fiber</t>
        </is>
      </c>
      <c r="G1091" t="inlineStr"/>
    </row>
    <row r="1092">
      <c r="A1092" t="inlineStr">
        <is>
          <t>1.1.44</t>
        </is>
      </c>
      <c r="B1092" t="inlineStr">
        <is>
          <t>Isosource Standard 500 ml</t>
        </is>
      </c>
      <c r="C1092" t="inlineStr">
        <is>
          <t>gluten_free</t>
        </is>
      </c>
      <c r="D1092" s="9" t="inlineStr">
        <is>
          <t>PASS</t>
        </is>
      </c>
      <c r="E1092" t="inlineStr">
        <is>
          <t>True</t>
        </is>
      </c>
      <c r="F1092" t="inlineStr">
        <is>
          <t>True</t>
        </is>
      </c>
      <c r="G1092" t="inlineStr"/>
    </row>
    <row r="1093">
      <c r="A1093" t="inlineStr">
        <is>
          <t>1.1.44</t>
        </is>
      </c>
      <c r="B1093" t="inlineStr">
        <is>
          <t>Isosource Standard 500 ml</t>
        </is>
      </c>
      <c r="C1093" t="inlineStr">
        <is>
          <t>route</t>
        </is>
      </c>
      <c r="D1093" s="9" t="inlineStr">
        <is>
          <t>PASS</t>
        </is>
      </c>
      <c r="E1093" t="inlineStr">
        <is>
          <t>enteral</t>
        </is>
      </c>
      <c r="F1093" t="inlineStr">
        <is>
          <t>enteral</t>
        </is>
      </c>
      <c r="G1093" t="inlineStr"/>
    </row>
    <row r="1094">
      <c r="A1094" t="inlineStr">
        <is>
          <t>1.1.44</t>
        </is>
      </c>
      <c r="B1094" t="inlineStr">
        <is>
          <t>Isosource Junior 500 ml</t>
        </is>
      </c>
      <c r="C1094" t="inlineStr">
        <is>
          <t>energy</t>
        </is>
      </c>
      <c r="D1094" s="9" t="inlineStr">
        <is>
          <t>PASS</t>
        </is>
      </c>
      <c r="E1094" t="inlineStr">
        <is>
          <t>100.0 kcal/100ml</t>
        </is>
      </c>
      <c r="F1094">
        <f> 100.0 kcal/100ml</f>
        <v/>
      </c>
      <c r="G1094" t="inlineStr"/>
    </row>
    <row r="1095">
      <c r="A1095" t="inlineStr">
        <is>
          <t>1.1.44</t>
        </is>
      </c>
      <c r="B1095" t="inlineStr">
        <is>
          <t>Isosource Junior 500 ml</t>
        </is>
      </c>
      <c r="C1095" t="inlineStr">
        <is>
          <t>osmolarity</t>
        </is>
      </c>
      <c r="D1095" s="9" t="inlineStr">
        <is>
          <t>PASS</t>
        </is>
      </c>
      <c r="E1095" t="inlineStr">
        <is>
          <t>162.0 mOsm/l</t>
        </is>
      </c>
      <c r="F1095" t="inlineStr">
        <is>
          <t>&lt;= 295.0 mOsm/l</t>
        </is>
      </c>
      <c r="G1095" t="inlineStr"/>
    </row>
    <row r="1096">
      <c r="A1096" t="inlineStr">
        <is>
          <t>1.1.44</t>
        </is>
      </c>
      <c r="B1096" t="inlineStr">
        <is>
          <t>Isosource Junior 500 ml</t>
        </is>
      </c>
      <c r="C1096" t="inlineStr">
        <is>
          <t>volume</t>
        </is>
      </c>
      <c r="D1096" s="9" t="inlineStr">
        <is>
          <t>PASS</t>
        </is>
      </c>
      <c r="E1096" t="inlineStr">
        <is>
          <t>500.0 ml</t>
        </is>
      </c>
      <c r="F1096">
        <f> 500.0 ml</f>
        <v/>
      </c>
      <c r="G1096" t="inlineStr"/>
    </row>
    <row r="1097">
      <c r="A1097" t="inlineStr">
        <is>
          <t>1.1.44</t>
        </is>
      </c>
      <c r="B1097" t="inlineStr">
        <is>
          <t>Isosource Junior 500 ml</t>
        </is>
      </c>
      <c r="C1097" t="inlineStr">
        <is>
          <t>contains_fiber</t>
        </is>
      </c>
      <c r="D1097" s="9" t="inlineStr">
        <is>
          <t>PASS</t>
        </is>
      </c>
      <c r="E1097" t="inlineStr">
        <is>
          <t>fiber=0.0 g/100ml</t>
        </is>
      </c>
      <c r="F1097" t="inlineStr">
        <is>
          <t>no fiber</t>
        </is>
      </c>
      <c r="G1097" t="inlineStr"/>
    </row>
    <row r="1098">
      <c r="A1098" t="inlineStr">
        <is>
          <t>1.1.44</t>
        </is>
      </c>
      <c r="B1098" t="inlineStr">
        <is>
          <t>Isosource Junior 500 ml</t>
        </is>
      </c>
      <c r="C1098" t="inlineStr">
        <is>
          <t>gluten_free</t>
        </is>
      </c>
      <c r="D1098" s="9" t="inlineStr">
        <is>
          <t>PASS</t>
        </is>
      </c>
      <c r="E1098" t="inlineStr">
        <is>
          <t>True</t>
        </is>
      </c>
      <c r="F1098" t="inlineStr">
        <is>
          <t>True</t>
        </is>
      </c>
      <c r="G1098" t="inlineStr"/>
    </row>
    <row r="1099">
      <c r="A1099" t="inlineStr">
        <is>
          <t>1.1.44</t>
        </is>
      </c>
      <c r="B1099" t="inlineStr">
        <is>
          <t>Isosource Junior 500 ml</t>
        </is>
      </c>
      <c r="C1099" t="inlineStr">
        <is>
          <t>route</t>
        </is>
      </c>
      <c r="D1099" s="9" t="inlineStr">
        <is>
          <t>PASS</t>
        </is>
      </c>
      <c r="E1099" t="inlineStr">
        <is>
          <t>enteral</t>
        </is>
      </c>
      <c r="F1099" t="inlineStr">
        <is>
          <t>enteral</t>
        </is>
      </c>
      <c r="G1099" t="inlineStr"/>
    </row>
    <row r="1100">
      <c r="A1100" t="inlineStr">
        <is>
          <t>1.1.44</t>
        </is>
      </c>
      <c r="B1100" t="inlineStr">
        <is>
          <t>Peptamen 500 ml</t>
        </is>
      </c>
      <c r="C1100" t="inlineStr">
        <is>
          <t>energy</t>
        </is>
      </c>
      <c r="D1100" s="9" t="inlineStr">
        <is>
          <t>PASS</t>
        </is>
      </c>
      <c r="E1100" t="inlineStr">
        <is>
          <t>100.0 kcal/100ml</t>
        </is>
      </c>
      <c r="F1100">
        <f> 100.0 kcal/100ml</f>
        <v/>
      </c>
      <c r="G1100" t="inlineStr"/>
    </row>
    <row r="1101">
      <c r="A1101" t="inlineStr">
        <is>
          <t>1.1.44</t>
        </is>
      </c>
      <c r="B1101" t="inlineStr">
        <is>
          <t>Peptamen 500 ml</t>
        </is>
      </c>
      <c r="C1101" t="inlineStr">
        <is>
          <t>osmolarity</t>
        </is>
      </c>
      <c r="D1101" s="9" t="inlineStr">
        <is>
          <t>PASS</t>
        </is>
      </c>
      <c r="E1101" t="inlineStr">
        <is>
          <t>270.0 mOsm/l</t>
        </is>
      </c>
      <c r="F1101" t="inlineStr">
        <is>
          <t>&lt;= 295.0 mOsm/l</t>
        </is>
      </c>
      <c r="G1101" t="inlineStr"/>
    </row>
    <row r="1102">
      <c r="A1102" t="inlineStr">
        <is>
          <t>1.1.44</t>
        </is>
      </c>
      <c r="B1102" t="inlineStr">
        <is>
          <t>Peptamen 500 ml</t>
        </is>
      </c>
      <c r="C1102" t="inlineStr">
        <is>
          <t>volume</t>
        </is>
      </c>
      <c r="D1102" s="9" t="inlineStr">
        <is>
          <t>PASS</t>
        </is>
      </c>
      <c r="E1102" t="inlineStr">
        <is>
          <t>500.0 ml</t>
        </is>
      </c>
      <c r="F1102">
        <f> 500.0 ml</f>
        <v/>
      </c>
      <c r="G1102" t="inlineStr"/>
    </row>
    <row r="1103">
      <c r="A1103" t="inlineStr">
        <is>
          <t>1.1.44</t>
        </is>
      </c>
      <c r="B1103" t="inlineStr">
        <is>
          <t>Peptamen 500 ml</t>
        </is>
      </c>
      <c r="C1103" t="inlineStr">
        <is>
          <t>contains_fiber</t>
        </is>
      </c>
      <c r="D1103" s="9" t="inlineStr">
        <is>
          <t>PASS</t>
        </is>
      </c>
      <c r="E1103" t="inlineStr">
        <is>
          <t>fiber=0.0 g/100ml</t>
        </is>
      </c>
      <c r="F1103" t="inlineStr">
        <is>
          <t>no fiber</t>
        </is>
      </c>
      <c r="G1103" t="inlineStr"/>
    </row>
    <row r="1104">
      <c r="A1104" t="inlineStr">
        <is>
          <t>1.1.44</t>
        </is>
      </c>
      <c r="B1104" t="inlineStr">
        <is>
          <t>Peptamen 500 ml</t>
        </is>
      </c>
      <c r="C1104" t="inlineStr">
        <is>
          <t>gluten_free</t>
        </is>
      </c>
      <c r="D1104" s="9" t="inlineStr">
        <is>
          <t>PASS</t>
        </is>
      </c>
      <c r="E1104" t="inlineStr">
        <is>
          <t>True</t>
        </is>
      </c>
      <c r="F1104" t="inlineStr">
        <is>
          <t>True</t>
        </is>
      </c>
      <c r="G1104" t="inlineStr"/>
    </row>
    <row r="1105">
      <c r="A1105" t="inlineStr">
        <is>
          <t>1.1.44</t>
        </is>
      </c>
      <c r="B1105" t="inlineStr">
        <is>
          <t>Peptamen 500 ml</t>
        </is>
      </c>
      <c r="C1105" t="inlineStr">
        <is>
          <t>route</t>
        </is>
      </c>
      <c r="D1105" s="9" t="inlineStr">
        <is>
          <t>PASS</t>
        </is>
      </c>
      <c r="E1105" t="inlineStr">
        <is>
          <t>enteral</t>
        </is>
      </c>
      <c r="F1105" t="inlineStr">
        <is>
          <t>enteral</t>
        </is>
      </c>
      <c r="G1105" t="inlineStr"/>
    </row>
    <row r="1106">
      <c r="A1106" t="inlineStr">
        <is>
          <t>1.1.45</t>
        </is>
      </c>
      <c r="B1106" t="inlineStr">
        <is>
          <t>Isosource Junior 500 ml</t>
        </is>
      </c>
      <c r="C1106" t="inlineStr">
        <is>
          <t>energy</t>
        </is>
      </c>
      <c r="D1106" s="9" t="inlineStr">
        <is>
          <t>PASS</t>
        </is>
      </c>
      <c r="E1106" t="inlineStr">
        <is>
          <t>100.0 kcal/100ml</t>
        </is>
      </c>
      <c r="F1106" t="inlineStr">
        <is>
          <t>100.0-101.0 kcal/100ml</t>
        </is>
      </c>
      <c r="G1106" t="inlineStr"/>
    </row>
    <row r="1107">
      <c r="A1107" t="inlineStr">
        <is>
          <t>1.1.45</t>
        </is>
      </c>
      <c r="B1107" t="inlineStr">
        <is>
          <t>Isosource Junior 500 ml</t>
        </is>
      </c>
      <c r="C1107" t="inlineStr">
        <is>
          <t>osmolarity</t>
        </is>
      </c>
      <c r="D1107" s="9" t="inlineStr">
        <is>
          <t>PASS</t>
        </is>
      </c>
      <c r="E1107" t="inlineStr">
        <is>
          <t>162.0 mOsm/l</t>
        </is>
      </c>
      <c r="F1107" t="inlineStr">
        <is>
          <t>&lt;= 205.0 mOsm/l</t>
        </is>
      </c>
      <c r="G1107" t="inlineStr"/>
    </row>
    <row r="1108">
      <c r="A1108" t="inlineStr">
        <is>
          <t>1.1.45</t>
        </is>
      </c>
      <c r="B1108" t="inlineStr">
        <is>
          <t>Isosource Junior 500 ml</t>
        </is>
      </c>
      <c r="C1108" t="inlineStr">
        <is>
          <t>fiber</t>
        </is>
      </c>
      <c r="D1108" s="11" t="inlineStr">
        <is>
          <t>FAIL</t>
        </is>
      </c>
      <c r="E1108" t="inlineStr">
        <is>
          <t>0.0 g/100ml</t>
        </is>
      </c>
      <c r="F1108" t="inlineStr">
        <is>
          <t>&gt;= 0.8 g/100ml</t>
        </is>
      </c>
      <c r="G1108" t="inlineStr">
        <is>
          <t>0.0 does not satisfy &gt;= 0.8</t>
        </is>
      </c>
    </row>
    <row r="1109">
      <c r="A1109" t="inlineStr">
        <is>
          <t>1.1.45</t>
        </is>
      </c>
      <c r="B1109" t="inlineStr">
        <is>
          <t>Isosource Junior 500 ml</t>
        </is>
      </c>
      <c r="C1109" t="inlineStr">
        <is>
          <t>volume</t>
        </is>
      </c>
      <c r="D1109" s="9" t="inlineStr">
        <is>
          <t>PASS</t>
        </is>
      </c>
      <c r="E1109" t="inlineStr">
        <is>
          <t>500.0 ml</t>
        </is>
      </c>
      <c r="F1109">
        <f> 500.0 ml</f>
        <v/>
      </c>
      <c r="G1109" t="inlineStr"/>
    </row>
    <row r="1110">
      <c r="A1110" t="inlineStr">
        <is>
          <t>1.1.45</t>
        </is>
      </c>
      <c r="B1110" t="inlineStr">
        <is>
          <t>Isosource Junior 500 ml</t>
        </is>
      </c>
      <c r="C1110" t="inlineStr">
        <is>
          <t>gluten_free</t>
        </is>
      </c>
      <c r="D1110" s="9" t="inlineStr">
        <is>
          <t>PASS</t>
        </is>
      </c>
      <c r="E1110" t="inlineStr">
        <is>
          <t>True</t>
        </is>
      </c>
      <c r="F1110" t="inlineStr">
        <is>
          <t>True</t>
        </is>
      </c>
      <c r="G1110" t="inlineStr"/>
    </row>
    <row r="1111">
      <c r="A1111" t="inlineStr">
        <is>
          <t>1.1.45</t>
        </is>
      </c>
      <c r="B1111" t="inlineStr">
        <is>
          <t>Isosource Junior 500 ml</t>
        </is>
      </c>
      <c r="C1111" t="inlineStr">
        <is>
          <t>route</t>
        </is>
      </c>
      <c r="D1111" s="9" t="inlineStr">
        <is>
          <t>PASS</t>
        </is>
      </c>
      <c r="E1111" t="inlineStr">
        <is>
          <t>enteral</t>
        </is>
      </c>
      <c r="F1111" t="inlineStr">
        <is>
          <t>enteral</t>
        </is>
      </c>
      <c r="G1111" t="inlineStr"/>
    </row>
    <row r="1112">
      <c r="A1112" t="inlineStr">
        <is>
          <t>1.1.45</t>
        </is>
      </c>
      <c r="B1112" t="inlineStr">
        <is>
          <t>Isosource Standard Fibre 500 ml</t>
        </is>
      </c>
      <c r="C1112" t="inlineStr">
        <is>
          <t>energy</t>
        </is>
      </c>
      <c r="D1112" s="11" t="inlineStr">
        <is>
          <t>FAIL</t>
        </is>
      </c>
      <c r="E1112" t="inlineStr">
        <is>
          <t>103.0 kcal/100ml</t>
        </is>
      </c>
      <c r="F1112" t="inlineStr">
        <is>
          <t>100.0-101.0 kcal/100ml</t>
        </is>
      </c>
      <c r="G1112" t="inlineStr">
        <is>
          <t>103.0 outside range 100.0-101.0</t>
        </is>
      </c>
    </row>
    <row r="1113">
      <c r="A1113" t="inlineStr">
        <is>
          <t>1.1.45</t>
        </is>
      </c>
      <c r="B1113" t="inlineStr">
        <is>
          <t>Isosource Standard Fibre 500 ml</t>
        </is>
      </c>
      <c r="C1113" t="inlineStr">
        <is>
          <t>osmolarity</t>
        </is>
      </c>
      <c r="D1113" s="11" t="inlineStr">
        <is>
          <t>FAIL</t>
        </is>
      </c>
      <c r="E1113" t="inlineStr">
        <is>
          <t>249.0 mOsm/l</t>
        </is>
      </c>
      <c r="F1113" t="inlineStr">
        <is>
          <t>&lt;= 205.0 mOsm/l</t>
        </is>
      </c>
      <c r="G1113" t="inlineStr">
        <is>
          <t>249.0 does not satisfy &lt;= 205.0</t>
        </is>
      </c>
    </row>
    <row r="1114">
      <c r="A1114" t="inlineStr">
        <is>
          <t>1.1.45</t>
        </is>
      </c>
      <c r="B1114" t="inlineStr">
        <is>
          <t>Isosource Standard Fibre 500 ml</t>
        </is>
      </c>
      <c r="C1114" t="inlineStr">
        <is>
          <t>fiber</t>
        </is>
      </c>
      <c r="D1114" s="9" t="inlineStr">
        <is>
          <t>PASS</t>
        </is>
      </c>
      <c r="E1114" t="inlineStr">
        <is>
          <t>1.5 g/100ml</t>
        </is>
      </c>
      <c r="F1114" t="inlineStr">
        <is>
          <t>&gt;= 0.8 g/100ml</t>
        </is>
      </c>
      <c r="G1114" t="inlineStr"/>
    </row>
    <row r="1115">
      <c r="A1115" t="inlineStr">
        <is>
          <t>1.1.45</t>
        </is>
      </c>
      <c r="B1115" t="inlineStr">
        <is>
          <t>Isosource Standard Fibre 500 ml</t>
        </is>
      </c>
      <c r="C1115" t="inlineStr">
        <is>
          <t>volume</t>
        </is>
      </c>
      <c r="D1115" s="9" t="inlineStr">
        <is>
          <t>PASS</t>
        </is>
      </c>
      <c r="E1115" t="inlineStr">
        <is>
          <t>500.0 ml</t>
        </is>
      </c>
      <c r="F1115">
        <f> 500.0 ml</f>
        <v/>
      </c>
      <c r="G1115" t="inlineStr"/>
    </row>
    <row r="1116">
      <c r="A1116" t="inlineStr">
        <is>
          <t>1.1.45</t>
        </is>
      </c>
      <c r="B1116" t="inlineStr">
        <is>
          <t>Isosource Standard Fibre 500 ml</t>
        </is>
      </c>
      <c r="C1116" t="inlineStr">
        <is>
          <t>gluten_free</t>
        </is>
      </c>
      <c r="D1116" s="9" t="inlineStr">
        <is>
          <t>PASS</t>
        </is>
      </c>
      <c r="E1116" t="inlineStr">
        <is>
          <t>True</t>
        </is>
      </c>
      <c r="F1116" t="inlineStr">
        <is>
          <t>True</t>
        </is>
      </c>
      <c r="G1116" t="inlineStr"/>
    </row>
    <row r="1117">
      <c r="A1117" t="inlineStr">
        <is>
          <t>1.1.45</t>
        </is>
      </c>
      <c r="B1117" t="inlineStr">
        <is>
          <t>Isosource Standard Fibre 500 ml</t>
        </is>
      </c>
      <c r="C1117" t="inlineStr">
        <is>
          <t>route</t>
        </is>
      </c>
      <c r="D1117" s="9" t="inlineStr">
        <is>
          <t>PASS</t>
        </is>
      </c>
      <c r="E1117" t="inlineStr">
        <is>
          <t>enteral</t>
        </is>
      </c>
      <c r="F1117" t="inlineStr">
        <is>
          <t>enteral</t>
        </is>
      </c>
      <c r="G1117" t="inlineStr"/>
    </row>
    <row r="1118">
      <c r="A1118" t="inlineStr">
        <is>
          <t>1.1.45</t>
        </is>
      </c>
      <c r="B1118" t="inlineStr">
        <is>
          <t>Isosource Energy Fibre 500 ml</t>
        </is>
      </c>
      <c r="C1118" t="inlineStr">
        <is>
          <t>energy</t>
        </is>
      </c>
      <c r="D1118" s="11" t="inlineStr">
        <is>
          <t>FAIL</t>
        </is>
      </c>
      <c r="E1118" t="inlineStr">
        <is>
          <t>160.0 kcal/100ml</t>
        </is>
      </c>
      <c r="F1118" t="inlineStr">
        <is>
          <t>100.0-101.0 kcal/100ml</t>
        </is>
      </c>
      <c r="G1118" t="inlineStr">
        <is>
          <t>160.0 outside range 100.0-101.0</t>
        </is>
      </c>
    </row>
    <row r="1119">
      <c r="A1119" t="inlineStr">
        <is>
          <t>1.1.45</t>
        </is>
      </c>
      <c r="B1119" t="inlineStr">
        <is>
          <t>Isosource Energy Fibre 500 ml</t>
        </is>
      </c>
      <c r="C1119" t="inlineStr">
        <is>
          <t>osmolarity</t>
        </is>
      </c>
      <c r="D1119" s="11" t="inlineStr">
        <is>
          <t>FAIL</t>
        </is>
      </c>
      <c r="E1119" t="inlineStr">
        <is>
          <t>315.0 mOsm/l</t>
        </is>
      </c>
      <c r="F1119" t="inlineStr">
        <is>
          <t>&lt;= 205.0 mOsm/l</t>
        </is>
      </c>
      <c r="G1119" t="inlineStr">
        <is>
          <t>315.0 does not satisfy &lt;= 205.0</t>
        </is>
      </c>
    </row>
    <row r="1120">
      <c r="A1120" t="inlineStr">
        <is>
          <t>1.1.45</t>
        </is>
      </c>
      <c r="B1120" t="inlineStr">
        <is>
          <t>Isosource Energy Fibre 500 ml</t>
        </is>
      </c>
      <c r="C1120" t="inlineStr">
        <is>
          <t>fiber</t>
        </is>
      </c>
      <c r="D1120" s="9" t="inlineStr">
        <is>
          <t>PASS</t>
        </is>
      </c>
      <c r="E1120" t="inlineStr">
        <is>
          <t>1.5 g/100ml</t>
        </is>
      </c>
      <c r="F1120" t="inlineStr">
        <is>
          <t>&gt;= 0.8 g/100ml</t>
        </is>
      </c>
      <c r="G1120" t="inlineStr"/>
    </row>
    <row r="1121">
      <c r="A1121" t="inlineStr">
        <is>
          <t>1.1.45</t>
        </is>
      </c>
      <c r="B1121" t="inlineStr">
        <is>
          <t>Isosource Energy Fibre 500 ml</t>
        </is>
      </c>
      <c r="C1121" t="inlineStr">
        <is>
          <t>volume</t>
        </is>
      </c>
      <c r="D1121" s="9" t="inlineStr">
        <is>
          <t>PASS</t>
        </is>
      </c>
      <c r="E1121" t="inlineStr">
        <is>
          <t>500.0 ml</t>
        </is>
      </c>
      <c r="F1121">
        <f> 500.0 ml</f>
        <v/>
      </c>
      <c r="G1121" t="inlineStr"/>
    </row>
    <row r="1122">
      <c r="A1122" t="inlineStr">
        <is>
          <t>1.1.45</t>
        </is>
      </c>
      <c r="B1122" t="inlineStr">
        <is>
          <t>Isosource Energy Fibre 500 ml</t>
        </is>
      </c>
      <c r="C1122" t="inlineStr">
        <is>
          <t>gluten_free</t>
        </is>
      </c>
      <c r="D1122" s="9" t="inlineStr">
        <is>
          <t>PASS</t>
        </is>
      </c>
      <c r="E1122" t="inlineStr">
        <is>
          <t>True</t>
        </is>
      </c>
      <c r="F1122" t="inlineStr">
        <is>
          <t>True</t>
        </is>
      </c>
      <c r="G1122" t="inlineStr"/>
    </row>
    <row r="1123">
      <c r="A1123" t="inlineStr">
        <is>
          <t>1.1.45</t>
        </is>
      </c>
      <c r="B1123" t="inlineStr">
        <is>
          <t>Isosource Energy Fibre 500 ml</t>
        </is>
      </c>
      <c r="C1123" t="inlineStr">
        <is>
          <t>route</t>
        </is>
      </c>
      <c r="D1123" s="9" t="inlineStr">
        <is>
          <t>PASS</t>
        </is>
      </c>
      <c r="E1123" t="inlineStr">
        <is>
          <t>enteral</t>
        </is>
      </c>
      <c r="F1123" t="inlineStr">
        <is>
          <t>enteral</t>
        </is>
      </c>
      <c r="G1123" t="inlineStr"/>
    </row>
    <row r="1124">
      <c r="A1124" t="inlineStr">
        <is>
          <t>1.1.46</t>
        </is>
      </c>
      <c r="B1124" t="inlineStr">
        <is>
          <t>Isosource Energy Fibre 500 ml</t>
        </is>
      </c>
      <c r="C1124" t="inlineStr">
        <is>
          <t>energy</t>
        </is>
      </c>
      <c r="D1124" s="9" t="inlineStr">
        <is>
          <t>PASS</t>
        </is>
      </c>
      <c r="E1124" t="inlineStr">
        <is>
          <t>160.0 kcal/100ml</t>
        </is>
      </c>
      <c r="F1124">
        <f> 150.0 kcal/100ml</f>
        <v/>
      </c>
      <c r="G1124" t="inlineStr"/>
    </row>
    <row r="1125">
      <c r="A1125" t="inlineStr">
        <is>
          <t>1.1.46</t>
        </is>
      </c>
      <c r="B1125" t="inlineStr">
        <is>
          <t>Isosource Energy Fibre 500 ml</t>
        </is>
      </c>
      <c r="C1125" t="inlineStr">
        <is>
          <t>osmolarity</t>
        </is>
      </c>
      <c r="D1125" s="9" t="inlineStr">
        <is>
          <t>PASS</t>
        </is>
      </c>
      <c r="E1125" t="inlineStr">
        <is>
          <t>315.0 mOsm/l</t>
        </is>
      </c>
      <c r="F1125" t="inlineStr">
        <is>
          <t>&lt;= 315.0 mOsm/l</t>
        </is>
      </c>
      <c r="G1125" t="inlineStr"/>
    </row>
    <row r="1126">
      <c r="A1126" t="inlineStr">
        <is>
          <t>1.1.46</t>
        </is>
      </c>
      <c r="B1126" t="inlineStr">
        <is>
          <t>Isosource Energy Fibre 500 ml</t>
        </is>
      </c>
      <c r="C1126" t="inlineStr">
        <is>
          <t>fiber</t>
        </is>
      </c>
      <c r="D1126" s="9" t="inlineStr">
        <is>
          <t>PASS</t>
        </is>
      </c>
      <c r="E1126" t="inlineStr">
        <is>
          <t>1.5 g/100ml</t>
        </is>
      </c>
      <c r="F1126" t="inlineStr">
        <is>
          <t>&gt;= 0.8 g/100ml</t>
        </is>
      </c>
      <c r="G1126" t="inlineStr"/>
    </row>
    <row r="1127">
      <c r="A1127" t="inlineStr">
        <is>
          <t>1.1.46</t>
        </is>
      </c>
      <c r="B1127" t="inlineStr">
        <is>
          <t>Isosource Energy Fibre 500 ml</t>
        </is>
      </c>
      <c r="C1127" t="inlineStr">
        <is>
          <t>volume</t>
        </is>
      </c>
      <c r="D1127" s="9" t="inlineStr">
        <is>
          <t>PASS</t>
        </is>
      </c>
      <c r="E1127" t="inlineStr">
        <is>
          <t>500.0 ml</t>
        </is>
      </c>
      <c r="F1127">
        <f> 500.0 ml</f>
        <v/>
      </c>
      <c r="G1127" t="inlineStr"/>
    </row>
    <row r="1128">
      <c r="A1128" t="inlineStr">
        <is>
          <t>1.1.46</t>
        </is>
      </c>
      <c r="B1128" t="inlineStr">
        <is>
          <t>Isosource Energy Fibre 500 ml</t>
        </is>
      </c>
      <c r="C1128" t="inlineStr">
        <is>
          <t>gluten_free</t>
        </is>
      </c>
      <c r="D1128" s="9" t="inlineStr">
        <is>
          <t>PASS</t>
        </is>
      </c>
      <c r="E1128" t="inlineStr">
        <is>
          <t>True</t>
        </is>
      </c>
      <c r="F1128" t="inlineStr">
        <is>
          <t>True</t>
        </is>
      </c>
      <c r="G1128" t="inlineStr"/>
    </row>
    <row r="1129">
      <c r="A1129" t="inlineStr">
        <is>
          <t>1.1.46</t>
        </is>
      </c>
      <c r="B1129" t="inlineStr">
        <is>
          <t>Isosource Energy Fibre 500 ml</t>
        </is>
      </c>
      <c r="C1129" t="inlineStr">
        <is>
          <t>route</t>
        </is>
      </c>
      <c r="D1129" s="9" t="inlineStr">
        <is>
          <t>PASS</t>
        </is>
      </c>
      <c r="E1129" t="inlineStr">
        <is>
          <t>enteral</t>
        </is>
      </c>
      <c r="F1129" t="inlineStr">
        <is>
          <t>enteral</t>
        </is>
      </c>
      <c r="G1129" t="inlineStr"/>
    </row>
    <row r="1130">
      <c r="A1130" t="inlineStr">
        <is>
          <t>1.1.46</t>
        </is>
      </c>
      <c r="B1130" t="inlineStr">
        <is>
          <t>Isosource Standard Fibre 500 ml</t>
        </is>
      </c>
      <c r="C1130" t="inlineStr">
        <is>
          <t>energy</t>
        </is>
      </c>
      <c r="D1130" s="11" t="inlineStr">
        <is>
          <t>FAIL</t>
        </is>
      </c>
      <c r="E1130" t="inlineStr">
        <is>
          <t>103.0 kcal/100ml</t>
        </is>
      </c>
      <c r="F1130">
        <f> 150.0 kcal/100ml</f>
        <v/>
      </c>
      <c r="G1130" t="inlineStr">
        <is>
          <t>103.0 does not satisfy = 150.0</t>
        </is>
      </c>
    </row>
    <row r="1131">
      <c r="A1131" t="inlineStr">
        <is>
          <t>1.1.46</t>
        </is>
      </c>
      <c r="B1131" t="inlineStr">
        <is>
          <t>Isosource Standard Fibre 500 ml</t>
        </is>
      </c>
      <c r="C1131" t="inlineStr">
        <is>
          <t>osmolarity</t>
        </is>
      </c>
      <c r="D1131" s="9" t="inlineStr">
        <is>
          <t>PASS</t>
        </is>
      </c>
      <c r="E1131" t="inlineStr">
        <is>
          <t>249.0 mOsm/l</t>
        </is>
      </c>
      <c r="F1131" t="inlineStr">
        <is>
          <t>&lt;= 315.0 mOsm/l</t>
        </is>
      </c>
      <c r="G1131" t="inlineStr"/>
    </row>
    <row r="1132">
      <c r="A1132" t="inlineStr">
        <is>
          <t>1.1.46</t>
        </is>
      </c>
      <c r="B1132" t="inlineStr">
        <is>
          <t>Isosource Standard Fibre 500 ml</t>
        </is>
      </c>
      <c r="C1132" t="inlineStr">
        <is>
          <t>fiber</t>
        </is>
      </c>
      <c r="D1132" s="9" t="inlineStr">
        <is>
          <t>PASS</t>
        </is>
      </c>
      <c r="E1132" t="inlineStr">
        <is>
          <t>1.5 g/100ml</t>
        </is>
      </c>
      <c r="F1132" t="inlineStr">
        <is>
          <t>&gt;= 0.8 g/100ml</t>
        </is>
      </c>
      <c r="G1132" t="inlineStr"/>
    </row>
    <row r="1133">
      <c r="A1133" t="inlineStr">
        <is>
          <t>1.1.46</t>
        </is>
      </c>
      <c r="B1133" t="inlineStr">
        <is>
          <t>Isosource Standard Fibre 500 ml</t>
        </is>
      </c>
      <c r="C1133" t="inlineStr">
        <is>
          <t>volume</t>
        </is>
      </c>
      <c r="D1133" s="9" t="inlineStr">
        <is>
          <t>PASS</t>
        </is>
      </c>
      <c r="E1133" t="inlineStr">
        <is>
          <t>500.0 ml</t>
        </is>
      </c>
      <c r="F1133">
        <f> 500.0 ml</f>
        <v/>
      </c>
      <c r="G1133" t="inlineStr"/>
    </row>
    <row r="1134">
      <c r="A1134" t="inlineStr">
        <is>
          <t>1.1.46</t>
        </is>
      </c>
      <c r="B1134" t="inlineStr">
        <is>
          <t>Isosource Standard Fibre 500 ml</t>
        </is>
      </c>
      <c r="C1134" t="inlineStr">
        <is>
          <t>gluten_free</t>
        </is>
      </c>
      <c r="D1134" s="9" t="inlineStr">
        <is>
          <t>PASS</t>
        </is>
      </c>
      <c r="E1134" t="inlineStr">
        <is>
          <t>True</t>
        </is>
      </c>
      <c r="F1134" t="inlineStr">
        <is>
          <t>True</t>
        </is>
      </c>
      <c r="G1134" t="inlineStr"/>
    </row>
    <row r="1135">
      <c r="A1135" t="inlineStr">
        <is>
          <t>1.1.46</t>
        </is>
      </c>
      <c r="B1135" t="inlineStr">
        <is>
          <t>Isosource Standard Fibre 500 ml</t>
        </is>
      </c>
      <c r="C1135" t="inlineStr">
        <is>
          <t>route</t>
        </is>
      </c>
      <c r="D1135" s="9" t="inlineStr">
        <is>
          <t>PASS</t>
        </is>
      </c>
      <c r="E1135" t="inlineStr">
        <is>
          <t>enteral</t>
        </is>
      </c>
      <c r="F1135" t="inlineStr">
        <is>
          <t>enteral</t>
        </is>
      </c>
      <c r="G1135" t="inlineStr"/>
    </row>
    <row r="1136">
      <c r="A1136" t="inlineStr">
        <is>
          <t>1.1.46</t>
        </is>
      </c>
      <c r="B1136" t="inlineStr">
        <is>
          <t>Isosource Energy 500 ml</t>
        </is>
      </c>
      <c r="C1136" t="inlineStr">
        <is>
          <t>energy</t>
        </is>
      </c>
      <c r="D1136" s="9" t="inlineStr">
        <is>
          <t>PASS</t>
        </is>
      </c>
      <c r="E1136" t="inlineStr">
        <is>
          <t>159.0 kcal/100ml</t>
        </is>
      </c>
      <c r="F1136">
        <f> 150.0 kcal/100ml</f>
        <v/>
      </c>
      <c r="G1136" t="inlineStr"/>
    </row>
    <row r="1137">
      <c r="A1137" t="inlineStr">
        <is>
          <t>1.1.46</t>
        </is>
      </c>
      <c r="B1137" t="inlineStr">
        <is>
          <t>Isosource Energy 500 ml</t>
        </is>
      </c>
      <c r="C1137" t="inlineStr">
        <is>
          <t>osmolarity</t>
        </is>
      </c>
      <c r="D1137" s="9" t="inlineStr">
        <is>
          <t>PASS</t>
        </is>
      </c>
      <c r="E1137" t="inlineStr">
        <is>
          <t>290.0 mOsm/l</t>
        </is>
      </c>
      <c r="F1137" t="inlineStr">
        <is>
          <t>&lt;= 315.0 mOsm/l</t>
        </is>
      </c>
      <c r="G1137" t="inlineStr"/>
    </row>
    <row r="1138">
      <c r="A1138" t="inlineStr">
        <is>
          <t>1.1.46</t>
        </is>
      </c>
      <c r="B1138" t="inlineStr">
        <is>
          <t>Isosource Energy 500 ml</t>
        </is>
      </c>
      <c r="C1138" t="inlineStr">
        <is>
          <t>fiber</t>
        </is>
      </c>
      <c r="D1138" s="11" t="inlineStr">
        <is>
          <t>FAIL</t>
        </is>
      </c>
      <c r="E1138" t="inlineStr">
        <is>
          <t>0.0 g/100ml</t>
        </is>
      </c>
      <c r="F1138" t="inlineStr">
        <is>
          <t>&gt;= 0.8 g/100ml</t>
        </is>
      </c>
      <c r="G1138" t="inlineStr">
        <is>
          <t>0.0 does not satisfy &gt;= 0.8</t>
        </is>
      </c>
    </row>
    <row r="1139">
      <c r="A1139" t="inlineStr">
        <is>
          <t>1.1.46</t>
        </is>
      </c>
      <c r="B1139" t="inlineStr">
        <is>
          <t>Isosource Energy 500 ml</t>
        </is>
      </c>
      <c r="C1139" t="inlineStr">
        <is>
          <t>volume</t>
        </is>
      </c>
      <c r="D1139" s="9" t="inlineStr">
        <is>
          <t>PASS</t>
        </is>
      </c>
      <c r="E1139" t="inlineStr">
        <is>
          <t>500.0 ml</t>
        </is>
      </c>
      <c r="F1139">
        <f> 500.0 ml</f>
        <v/>
      </c>
      <c r="G1139" t="inlineStr"/>
    </row>
    <row r="1140">
      <c r="A1140" t="inlineStr">
        <is>
          <t>1.1.46</t>
        </is>
      </c>
      <c r="B1140" t="inlineStr">
        <is>
          <t>Isosource Energy 500 ml</t>
        </is>
      </c>
      <c r="C1140" t="inlineStr">
        <is>
          <t>gluten_free</t>
        </is>
      </c>
      <c r="D1140" s="9" t="inlineStr">
        <is>
          <t>PASS</t>
        </is>
      </c>
      <c r="E1140" t="inlineStr">
        <is>
          <t>True</t>
        </is>
      </c>
      <c r="F1140" t="inlineStr">
        <is>
          <t>True</t>
        </is>
      </c>
      <c r="G1140" t="inlineStr"/>
    </row>
    <row r="1141">
      <c r="A1141" t="inlineStr">
        <is>
          <t>1.1.46</t>
        </is>
      </c>
      <c r="B1141" t="inlineStr">
        <is>
          <t>Isosource Energy 500 ml</t>
        </is>
      </c>
      <c r="C1141" t="inlineStr">
        <is>
          <t>route</t>
        </is>
      </c>
      <c r="D1141" s="9" t="inlineStr">
        <is>
          <t>PASS</t>
        </is>
      </c>
      <c r="E1141" t="inlineStr">
        <is>
          <t>enteral</t>
        </is>
      </c>
      <c r="F1141" t="inlineStr">
        <is>
          <t>enteral</t>
        </is>
      </c>
      <c r="G1141" t="inlineStr"/>
    </row>
    <row r="1142">
      <c r="A1142" t="inlineStr">
        <is>
          <t>1.1.47</t>
        </is>
      </c>
      <c r="B1142" t="inlineStr">
        <is>
          <t>Isosource Junior 500 ml</t>
        </is>
      </c>
      <c r="C1142" t="inlineStr">
        <is>
          <t>energy</t>
        </is>
      </c>
      <c r="D1142" s="9" t="inlineStr">
        <is>
          <t>PASS</t>
        </is>
      </c>
      <c r="E1142" t="inlineStr">
        <is>
          <t>100.0 kcal/100ml</t>
        </is>
      </c>
      <c r="F1142" t="inlineStr">
        <is>
          <t>100.0-102.0 kcal/100ml</t>
        </is>
      </c>
      <c r="G1142" t="inlineStr"/>
    </row>
    <row r="1143">
      <c r="A1143" t="inlineStr">
        <is>
          <t>1.1.47</t>
        </is>
      </c>
      <c r="B1143" t="inlineStr">
        <is>
          <t>Isosource Junior 500 ml</t>
        </is>
      </c>
      <c r="C1143" t="inlineStr">
        <is>
          <t>osmolarity</t>
        </is>
      </c>
      <c r="D1143" s="9" t="inlineStr">
        <is>
          <t>PASS</t>
        </is>
      </c>
      <c r="E1143" t="inlineStr">
        <is>
          <t>162.0 mOsm/l</t>
        </is>
      </c>
      <c r="F1143" t="inlineStr">
        <is>
          <t>&lt;= 230.0 mOsm/l</t>
        </is>
      </c>
      <c r="G1143" t="inlineStr"/>
    </row>
    <row r="1144">
      <c r="A1144" t="inlineStr">
        <is>
          <t>1.1.47</t>
        </is>
      </c>
      <c r="B1144" t="inlineStr">
        <is>
          <t>Isosource Junior 500 ml</t>
        </is>
      </c>
      <c r="C1144" t="inlineStr">
        <is>
          <t>fiber</t>
        </is>
      </c>
      <c r="D1144" s="11" t="inlineStr">
        <is>
          <t>FAIL</t>
        </is>
      </c>
      <c r="E1144" t="inlineStr">
        <is>
          <t>0.0 g/100ml</t>
        </is>
      </c>
      <c r="F1144" t="inlineStr">
        <is>
          <t>&gt;= 1.1 g/100ml</t>
        </is>
      </c>
      <c r="G1144" t="inlineStr">
        <is>
          <t>0.0 does not satisfy &gt;= 1.1</t>
        </is>
      </c>
    </row>
    <row r="1145">
      <c r="A1145" t="inlineStr">
        <is>
          <t>1.1.47</t>
        </is>
      </c>
      <c r="B1145" t="inlineStr">
        <is>
          <t>Isosource Junior 500 ml</t>
        </is>
      </c>
      <c r="C1145" t="inlineStr">
        <is>
          <t>volume</t>
        </is>
      </c>
      <c r="D1145" s="9" t="inlineStr">
        <is>
          <t>PASS</t>
        </is>
      </c>
      <c r="E1145" t="inlineStr">
        <is>
          <t>500.0 ml</t>
        </is>
      </c>
      <c r="F1145">
        <f> 500.0 ml</f>
        <v/>
      </c>
      <c r="G1145" t="inlineStr"/>
    </row>
    <row r="1146">
      <c r="A1146" t="inlineStr">
        <is>
          <t>1.1.47</t>
        </is>
      </c>
      <c r="B1146" t="inlineStr">
        <is>
          <t>Isosource Junior 500 ml</t>
        </is>
      </c>
      <c r="C1146" t="inlineStr">
        <is>
          <t>gluten_free</t>
        </is>
      </c>
      <c r="D1146" s="9" t="inlineStr">
        <is>
          <t>PASS</t>
        </is>
      </c>
      <c r="E1146" t="inlineStr">
        <is>
          <t>True</t>
        </is>
      </c>
      <c r="F1146" t="inlineStr">
        <is>
          <t>True</t>
        </is>
      </c>
      <c r="G1146" t="inlineStr"/>
    </row>
    <row r="1147">
      <c r="A1147" t="inlineStr">
        <is>
          <t>1.1.47</t>
        </is>
      </c>
      <c r="B1147" t="inlineStr">
        <is>
          <t>Isosource Junior 500 ml</t>
        </is>
      </c>
      <c r="C1147" t="inlineStr">
        <is>
          <t>route</t>
        </is>
      </c>
      <c r="D1147" s="9" t="inlineStr">
        <is>
          <t>PASS</t>
        </is>
      </c>
      <c r="E1147" t="inlineStr">
        <is>
          <t>enteral</t>
        </is>
      </c>
      <c r="F1147" t="inlineStr">
        <is>
          <t>enteral</t>
        </is>
      </c>
      <c r="G1147" t="inlineStr"/>
    </row>
    <row r="1148">
      <c r="A1148" t="inlineStr">
        <is>
          <t>1.1.47</t>
        </is>
      </c>
      <c r="B1148" t="inlineStr">
        <is>
          <t>Peptamen Junior 500 ml</t>
        </is>
      </c>
      <c r="C1148" t="inlineStr">
        <is>
          <t>energy</t>
        </is>
      </c>
      <c r="D1148" s="9" t="inlineStr">
        <is>
          <t>PASS</t>
        </is>
      </c>
      <c r="E1148" t="inlineStr">
        <is>
          <t>100.0 kcal/100ml</t>
        </is>
      </c>
      <c r="F1148" t="inlineStr">
        <is>
          <t>100.0-102.0 kcal/100ml</t>
        </is>
      </c>
      <c r="G1148" t="inlineStr"/>
    </row>
    <row r="1149">
      <c r="A1149" t="inlineStr">
        <is>
          <t>1.1.47</t>
        </is>
      </c>
      <c r="B1149" t="inlineStr">
        <is>
          <t>Peptamen Junior 500 ml</t>
        </is>
      </c>
      <c r="C1149" t="inlineStr">
        <is>
          <t>osmolarity</t>
        </is>
      </c>
      <c r="D1149" s="9" t="inlineStr">
        <is>
          <t>PASS</t>
        </is>
      </c>
      <c r="E1149" t="inlineStr">
        <is>
          <t>220.0 mOsm/l</t>
        </is>
      </c>
      <c r="F1149" t="inlineStr">
        <is>
          <t>&lt;= 230.0 mOsm/l</t>
        </is>
      </c>
      <c r="G1149" t="inlineStr"/>
    </row>
    <row r="1150">
      <c r="A1150" t="inlineStr">
        <is>
          <t>1.1.47</t>
        </is>
      </c>
      <c r="B1150" t="inlineStr">
        <is>
          <t>Peptamen Junior 500 ml</t>
        </is>
      </c>
      <c r="C1150" t="inlineStr">
        <is>
          <t>fiber</t>
        </is>
      </c>
      <c r="D1150" s="11" t="inlineStr">
        <is>
          <t>FAIL</t>
        </is>
      </c>
      <c r="E1150" t="inlineStr">
        <is>
          <t>0.0 g/100ml</t>
        </is>
      </c>
      <c r="F1150" t="inlineStr">
        <is>
          <t>&gt;= 1.1 g/100ml</t>
        </is>
      </c>
      <c r="G1150" t="inlineStr">
        <is>
          <t>0.0 does not satisfy &gt;= 1.1</t>
        </is>
      </c>
    </row>
    <row r="1151">
      <c r="A1151" t="inlineStr">
        <is>
          <t>1.1.47</t>
        </is>
      </c>
      <c r="B1151" t="inlineStr">
        <is>
          <t>Peptamen Junior 500 ml</t>
        </is>
      </c>
      <c r="C1151" t="inlineStr">
        <is>
          <t>volume</t>
        </is>
      </c>
      <c r="D1151" s="9" t="inlineStr">
        <is>
          <t>PASS</t>
        </is>
      </c>
      <c r="E1151" t="inlineStr">
        <is>
          <t>500.0 ml</t>
        </is>
      </c>
      <c r="F1151">
        <f> 500.0 ml</f>
        <v/>
      </c>
      <c r="G1151" t="inlineStr"/>
    </row>
    <row r="1152">
      <c r="A1152" t="inlineStr">
        <is>
          <t>1.1.47</t>
        </is>
      </c>
      <c r="B1152" t="inlineStr">
        <is>
          <t>Peptamen Junior 500 ml</t>
        </is>
      </c>
      <c r="C1152" t="inlineStr">
        <is>
          <t>gluten_free</t>
        </is>
      </c>
      <c r="D1152" s="9" t="inlineStr">
        <is>
          <t>PASS</t>
        </is>
      </c>
      <c r="E1152" t="inlineStr">
        <is>
          <t>True</t>
        </is>
      </c>
      <c r="F1152" t="inlineStr">
        <is>
          <t>True</t>
        </is>
      </c>
      <c r="G1152" t="inlineStr"/>
    </row>
    <row r="1153">
      <c r="A1153" t="inlineStr">
        <is>
          <t>1.1.47</t>
        </is>
      </c>
      <c r="B1153" t="inlineStr">
        <is>
          <t>Peptamen Junior 500 ml</t>
        </is>
      </c>
      <c r="C1153" t="inlineStr">
        <is>
          <t>route</t>
        </is>
      </c>
      <c r="D1153" s="9" t="inlineStr">
        <is>
          <t>PASS</t>
        </is>
      </c>
      <c r="E1153" t="inlineStr">
        <is>
          <t>enteral</t>
        </is>
      </c>
      <c r="F1153" t="inlineStr">
        <is>
          <t>enteral</t>
        </is>
      </c>
      <c r="G1153" t="inlineStr"/>
    </row>
    <row r="1154">
      <c r="A1154" t="inlineStr">
        <is>
          <t>1.1.47</t>
        </is>
      </c>
      <c r="B1154" t="inlineStr">
        <is>
          <t>Isosource Standard Fibre 500 ml</t>
        </is>
      </c>
      <c r="C1154" t="inlineStr">
        <is>
          <t>energy</t>
        </is>
      </c>
      <c r="D1154" s="11" t="inlineStr">
        <is>
          <t>FAIL</t>
        </is>
      </c>
      <c r="E1154" t="inlineStr">
        <is>
          <t>103.0 kcal/100ml</t>
        </is>
      </c>
      <c r="F1154" t="inlineStr">
        <is>
          <t>100.0-102.0 kcal/100ml</t>
        </is>
      </c>
      <c r="G1154" t="inlineStr">
        <is>
          <t>103.0 outside range 100.0-102.0</t>
        </is>
      </c>
    </row>
    <row r="1155">
      <c r="A1155" t="inlineStr">
        <is>
          <t>1.1.47</t>
        </is>
      </c>
      <c r="B1155" t="inlineStr">
        <is>
          <t>Isosource Standard Fibre 500 ml</t>
        </is>
      </c>
      <c r="C1155" t="inlineStr">
        <is>
          <t>osmolarity</t>
        </is>
      </c>
      <c r="D1155" s="11" t="inlineStr">
        <is>
          <t>FAIL</t>
        </is>
      </c>
      <c r="E1155" t="inlineStr">
        <is>
          <t>249.0 mOsm/l</t>
        </is>
      </c>
      <c r="F1155" t="inlineStr">
        <is>
          <t>&lt;= 230.0 mOsm/l</t>
        </is>
      </c>
      <c r="G1155" t="inlineStr">
        <is>
          <t>249.0 does not satisfy &lt;= 230.0</t>
        </is>
      </c>
    </row>
    <row r="1156">
      <c r="A1156" t="inlineStr">
        <is>
          <t>1.1.47</t>
        </is>
      </c>
      <c r="B1156" t="inlineStr">
        <is>
          <t>Isosource Standard Fibre 500 ml</t>
        </is>
      </c>
      <c r="C1156" t="inlineStr">
        <is>
          <t>fiber</t>
        </is>
      </c>
      <c r="D1156" s="9" t="inlineStr">
        <is>
          <t>PASS</t>
        </is>
      </c>
      <c r="E1156" t="inlineStr">
        <is>
          <t>1.5 g/100ml</t>
        </is>
      </c>
      <c r="F1156" t="inlineStr">
        <is>
          <t>&gt;= 1.1 g/100ml</t>
        </is>
      </c>
      <c r="G1156" t="inlineStr"/>
    </row>
    <row r="1157">
      <c r="A1157" t="inlineStr">
        <is>
          <t>1.1.47</t>
        </is>
      </c>
      <c r="B1157" t="inlineStr">
        <is>
          <t>Isosource Standard Fibre 500 ml</t>
        </is>
      </c>
      <c r="C1157" t="inlineStr">
        <is>
          <t>volume</t>
        </is>
      </c>
      <c r="D1157" s="9" t="inlineStr">
        <is>
          <t>PASS</t>
        </is>
      </c>
      <c r="E1157" t="inlineStr">
        <is>
          <t>500.0 ml</t>
        </is>
      </c>
      <c r="F1157">
        <f> 500.0 ml</f>
        <v/>
      </c>
      <c r="G1157" t="inlineStr"/>
    </row>
    <row r="1158">
      <c r="A1158" t="inlineStr">
        <is>
          <t>1.1.47</t>
        </is>
      </c>
      <c r="B1158" t="inlineStr">
        <is>
          <t>Isosource Standard Fibre 500 ml</t>
        </is>
      </c>
      <c r="C1158" t="inlineStr">
        <is>
          <t>gluten_free</t>
        </is>
      </c>
      <c r="D1158" s="9" t="inlineStr">
        <is>
          <t>PASS</t>
        </is>
      </c>
      <c r="E1158" t="inlineStr">
        <is>
          <t>True</t>
        </is>
      </c>
      <c r="F1158" t="inlineStr">
        <is>
          <t>True</t>
        </is>
      </c>
      <c r="G1158" t="inlineStr"/>
    </row>
    <row r="1159">
      <c r="A1159" t="inlineStr">
        <is>
          <t>1.1.47</t>
        </is>
      </c>
      <c r="B1159" t="inlineStr">
        <is>
          <t>Isosource Standard Fibre 500 ml</t>
        </is>
      </c>
      <c r="C1159" t="inlineStr">
        <is>
          <t>route</t>
        </is>
      </c>
      <c r="D1159" s="9" t="inlineStr">
        <is>
          <t>PASS</t>
        </is>
      </c>
      <c r="E1159" t="inlineStr">
        <is>
          <t>enteral</t>
        </is>
      </c>
      <c r="F1159" t="inlineStr">
        <is>
          <t>enteral</t>
        </is>
      </c>
      <c r="G1159" t="inlineStr"/>
    </row>
    <row r="1160">
      <c r="A1160" t="inlineStr">
        <is>
          <t>1.1.48</t>
        </is>
      </c>
      <c r="B1160" t="inlineStr">
        <is>
          <t>Isosource Standard 500 ml</t>
        </is>
      </c>
      <c r="C1160" t="inlineStr">
        <is>
          <t>package_size</t>
        </is>
      </c>
      <c r="D1160" s="10" t="inlineStr">
        <is>
          <t>UNKNOWN</t>
        </is>
      </c>
      <c r="E1160" t="inlineStr">
        <is>
          <t>N/A</t>
        </is>
      </c>
      <c r="F1160">
        <f> 430.0 g</f>
        <v/>
      </c>
      <c r="G1160" t="inlineStr">
        <is>
          <t>Product has no value for 'package_size'</t>
        </is>
      </c>
    </row>
    <row r="1161">
      <c r="A1161" t="inlineStr">
        <is>
          <t>1.1.48</t>
        </is>
      </c>
      <c r="B1161" t="inlineStr">
        <is>
          <t>Isosource Standard 500 ml</t>
        </is>
      </c>
      <c r="C1161" t="inlineStr">
        <is>
          <t>contains_fiber</t>
        </is>
      </c>
      <c r="D1161" s="9" t="inlineStr">
        <is>
          <t>PASS</t>
        </is>
      </c>
      <c r="E1161" t="inlineStr">
        <is>
          <t>fiber=0.0 g/100ml</t>
        </is>
      </c>
      <c r="F1161" t="inlineStr">
        <is>
          <t>no fiber</t>
        </is>
      </c>
      <c r="G1161" t="inlineStr"/>
    </row>
    <row r="1162">
      <c r="A1162" t="inlineStr">
        <is>
          <t>1.1.48</t>
        </is>
      </c>
      <c r="B1162" t="inlineStr">
        <is>
          <t>Isosource Standard 500 ml</t>
        </is>
      </c>
      <c r="C1162" t="inlineStr">
        <is>
          <t>gluten_free</t>
        </is>
      </c>
      <c r="D1162" s="9" t="inlineStr">
        <is>
          <t>PASS</t>
        </is>
      </c>
      <c r="E1162" t="inlineStr">
        <is>
          <t>True</t>
        </is>
      </c>
      <c r="F1162" t="inlineStr">
        <is>
          <t>True</t>
        </is>
      </c>
      <c r="G1162" t="inlineStr"/>
    </row>
    <row r="1163">
      <c r="A1163" t="inlineStr">
        <is>
          <t>1.1.48</t>
        </is>
      </c>
      <c r="B1163" t="inlineStr">
        <is>
          <t>Isosource Standard 500 ml</t>
        </is>
      </c>
      <c r="C1163" t="inlineStr">
        <is>
          <t>nutritionally_complete</t>
        </is>
      </c>
      <c r="D1163" s="10" t="inlineStr">
        <is>
          <t>UNKNOWN</t>
        </is>
      </c>
      <c r="E1163" t="inlineStr">
        <is>
          <t>N/A</t>
        </is>
      </c>
      <c r="F1163" t="inlineStr">
        <is>
          <t>True</t>
        </is>
      </c>
      <c r="G1163" t="inlineStr">
        <is>
          <t>Cannot determine 'nutritionally_complete' for this product</t>
        </is>
      </c>
    </row>
    <row r="1164">
      <c r="A1164" t="inlineStr">
        <is>
          <t>1.1.48</t>
        </is>
      </c>
      <c r="B1164" t="inlineStr">
        <is>
          <t>Isosource Standard 500 ml</t>
        </is>
      </c>
      <c r="C1164" t="inlineStr">
        <is>
          <t>route</t>
        </is>
      </c>
      <c r="D1164" s="9" t="inlineStr">
        <is>
          <t>PASS</t>
        </is>
      </c>
      <c r="E1164" t="inlineStr">
        <is>
          <t>enteral</t>
        </is>
      </c>
      <c r="F1164" t="inlineStr">
        <is>
          <t>enteral</t>
        </is>
      </c>
      <c r="G1164" t="inlineStr"/>
    </row>
    <row r="1165">
      <c r="A1165" t="inlineStr">
        <is>
          <t>1.1.48</t>
        </is>
      </c>
      <c r="B1165" t="inlineStr">
        <is>
          <t>Isosource Standard 1000 ml</t>
        </is>
      </c>
      <c r="C1165" t="inlineStr">
        <is>
          <t>package_size</t>
        </is>
      </c>
      <c r="D1165" s="10" t="inlineStr">
        <is>
          <t>UNKNOWN</t>
        </is>
      </c>
      <c r="E1165" t="inlineStr">
        <is>
          <t>N/A</t>
        </is>
      </c>
      <c r="F1165">
        <f> 430.0 g</f>
        <v/>
      </c>
      <c r="G1165" t="inlineStr">
        <is>
          <t>Product has no value for 'package_size'</t>
        </is>
      </c>
    </row>
    <row r="1166">
      <c r="A1166" t="inlineStr">
        <is>
          <t>1.1.48</t>
        </is>
      </c>
      <c r="B1166" t="inlineStr">
        <is>
          <t>Isosource Standard 1000 ml</t>
        </is>
      </c>
      <c r="C1166" t="inlineStr">
        <is>
          <t>contains_fiber</t>
        </is>
      </c>
      <c r="D1166" s="9" t="inlineStr">
        <is>
          <t>PASS</t>
        </is>
      </c>
      <c r="E1166" t="inlineStr">
        <is>
          <t>fiber=0.0 g/100ml</t>
        </is>
      </c>
      <c r="F1166" t="inlineStr">
        <is>
          <t>no fiber</t>
        </is>
      </c>
      <c r="G1166" t="inlineStr"/>
    </row>
    <row r="1167">
      <c r="A1167" t="inlineStr">
        <is>
          <t>1.1.48</t>
        </is>
      </c>
      <c r="B1167" t="inlineStr">
        <is>
          <t>Isosource Standard 1000 ml</t>
        </is>
      </c>
      <c r="C1167" t="inlineStr">
        <is>
          <t>gluten_free</t>
        </is>
      </c>
      <c r="D1167" s="9" t="inlineStr">
        <is>
          <t>PASS</t>
        </is>
      </c>
      <c r="E1167" t="inlineStr">
        <is>
          <t>True</t>
        </is>
      </c>
      <c r="F1167" t="inlineStr">
        <is>
          <t>True</t>
        </is>
      </c>
      <c r="G1167" t="inlineStr"/>
    </row>
    <row r="1168">
      <c r="A1168" t="inlineStr">
        <is>
          <t>1.1.48</t>
        </is>
      </c>
      <c r="B1168" t="inlineStr">
        <is>
          <t>Isosource Standard 1000 ml</t>
        </is>
      </c>
      <c r="C1168" t="inlineStr">
        <is>
          <t>nutritionally_complete</t>
        </is>
      </c>
      <c r="D1168" s="10" t="inlineStr">
        <is>
          <t>UNKNOWN</t>
        </is>
      </c>
      <c r="E1168" t="inlineStr">
        <is>
          <t>N/A</t>
        </is>
      </c>
      <c r="F1168" t="inlineStr">
        <is>
          <t>True</t>
        </is>
      </c>
      <c r="G1168" t="inlineStr">
        <is>
          <t>Cannot determine 'nutritionally_complete' for this product</t>
        </is>
      </c>
    </row>
    <row r="1169">
      <c r="A1169" t="inlineStr">
        <is>
          <t>1.1.48</t>
        </is>
      </c>
      <c r="B1169" t="inlineStr">
        <is>
          <t>Isosource Standard 1000 ml</t>
        </is>
      </c>
      <c r="C1169" t="inlineStr">
        <is>
          <t>route</t>
        </is>
      </c>
      <c r="D1169" s="9" t="inlineStr">
        <is>
          <t>PASS</t>
        </is>
      </c>
      <c r="E1169" t="inlineStr">
        <is>
          <t>enteral</t>
        </is>
      </c>
      <c r="F1169" t="inlineStr">
        <is>
          <t>enteral</t>
        </is>
      </c>
      <c r="G1169" t="inlineStr"/>
    </row>
    <row r="1170">
      <c r="A1170" t="inlineStr">
        <is>
          <t>1.1.48</t>
        </is>
      </c>
      <c r="B1170" t="inlineStr">
        <is>
          <t>Isosource Energy 500 ml</t>
        </is>
      </c>
      <c r="C1170" t="inlineStr">
        <is>
          <t>package_size</t>
        </is>
      </c>
      <c r="D1170" s="10" t="inlineStr">
        <is>
          <t>UNKNOWN</t>
        </is>
      </c>
      <c r="E1170" t="inlineStr">
        <is>
          <t>N/A</t>
        </is>
      </c>
      <c r="F1170">
        <f> 430.0 g</f>
        <v/>
      </c>
      <c r="G1170" t="inlineStr">
        <is>
          <t>Product has no value for 'package_size'</t>
        </is>
      </c>
    </row>
    <row r="1171">
      <c r="A1171" t="inlineStr">
        <is>
          <t>1.1.48</t>
        </is>
      </c>
      <c r="B1171" t="inlineStr">
        <is>
          <t>Isosource Energy 500 ml</t>
        </is>
      </c>
      <c r="C1171" t="inlineStr">
        <is>
          <t>contains_fiber</t>
        </is>
      </c>
      <c r="D1171" s="9" t="inlineStr">
        <is>
          <t>PASS</t>
        </is>
      </c>
      <c r="E1171" t="inlineStr">
        <is>
          <t>fiber=0.0 g/100ml</t>
        </is>
      </c>
      <c r="F1171" t="inlineStr">
        <is>
          <t>no fiber</t>
        </is>
      </c>
      <c r="G1171" t="inlineStr"/>
    </row>
    <row r="1172">
      <c r="A1172" t="inlineStr">
        <is>
          <t>1.1.48</t>
        </is>
      </c>
      <c r="B1172" t="inlineStr">
        <is>
          <t>Isosource Energy 500 ml</t>
        </is>
      </c>
      <c r="C1172" t="inlineStr">
        <is>
          <t>gluten_free</t>
        </is>
      </c>
      <c r="D1172" s="9" t="inlineStr">
        <is>
          <t>PASS</t>
        </is>
      </c>
      <c r="E1172" t="inlineStr">
        <is>
          <t>True</t>
        </is>
      </c>
      <c r="F1172" t="inlineStr">
        <is>
          <t>True</t>
        </is>
      </c>
      <c r="G1172" t="inlineStr"/>
    </row>
    <row r="1173">
      <c r="A1173" t="inlineStr">
        <is>
          <t>1.1.48</t>
        </is>
      </c>
      <c r="B1173" t="inlineStr">
        <is>
          <t>Isosource Energy 500 ml</t>
        </is>
      </c>
      <c r="C1173" t="inlineStr">
        <is>
          <t>nutritionally_complete</t>
        </is>
      </c>
      <c r="D1173" s="10" t="inlineStr">
        <is>
          <t>UNKNOWN</t>
        </is>
      </c>
      <c r="E1173" t="inlineStr">
        <is>
          <t>N/A</t>
        </is>
      </c>
      <c r="F1173" t="inlineStr">
        <is>
          <t>True</t>
        </is>
      </c>
      <c r="G1173" t="inlineStr">
        <is>
          <t>Cannot determine 'nutritionally_complete' for this product</t>
        </is>
      </c>
    </row>
    <row r="1174">
      <c r="A1174" t="inlineStr">
        <is>
          <t>1.1.48</t>
        </is>
      </c>
      <c r="B1174" t="inlineStr">
        <is>
          <t>Isosource Energy 500 ml</t>
        </is>
      </c>
      <c r="C1174" t="inlineStr">
        <is>
          <t>route</t>
        </is>
      </c>
      <c r="D1174" s="9" t="inlineStr">
        <is>
          <t>PASS</t>
        </is>
      </c>
      <c r="E1174" t="inlineStr">
        <is>
          <t>enteral</t>
        </is>
      </c>
      <c r="F1174" t="inlineStr">
        <is>
          <t>enteral</t>
        </is>
      </c>
      <c r="G1174" t="inlineStr"/>
    </row>
    <row r="1175">
      <c r="A1175" t="inlineStr">
        <is>
          <t>1.1.49</t>
        </is>
      </c>
      <c r="B1175" t="inlineStr">
        <is>
          <t>Alfamino HMO powder 400g</t>
        </is>
      </c>
      <c r="C1175" t="inlineStr">
        <is>
          <t>energy</t>
        </is>
      </c>
      <c r="D1175" s="10" t="inlineStr">
        <is>
          <t>UNKNOWN</t>
        </is>
      </c>
      <c r="E1175" t="inlineStr">
        <is>
          <t>66.0</t>
        </is>
      </c>
      <c r="F1175">
        <f> 3.84 kcal/1g</f>
        <v/>
      </c>
      <c r="G1175" t="inlineStr">
        <is>
          <t>Incompatible units for 'energy': product is kcal/100ml, requirement is kcal/100g</t>
        </is>
      </c>
    </row>
    <row r="1176">
      <c r="A1176" t="inlineStr">
        <is>
          <t>1.1.49</t>
        </is>
      </c>
      <c r="B1176" t="inlineStr">
        <is>
          <t>Alfamino HMO powder 400g</t>
        </is>
      </c>
      <c r="C1176" t="inlineStr">
        <is>
          <t>package_size</t>
        </is>
      </c>
      <c r="D1176" s="10" t="inlineStr">
        <is>
          <t>UNKNOWN</t>
        </is>
      </c>
      <c r="E1176" t="inlineStr">
        <is>
          <t>N/A</t>
        </is>
      </c>
      <c r="F1176">
        <f> 400.0 g</f>
        <v/>
      </c>
      <c r="G1176" t="inlineStr">
        <is>
          <t>Product has no value for 'package_size'</t>
        </is>
      </c>
    </row>
    <row r="1177">
      <c r="A1177" t="inlineStr">
        <is>
          <t>1.1.49</t>
        </is>
      </c>
      <c r="B1177" t="inlineStr">
        <is>
          <t>Alfamino HMO powder 400g</t>
        </is>
      </c>
      <c r="C1177" t="inlineStr">
        <is>
          <t>gluten_free</t>
        </is>
      </c>
      <c r="D1177" s="9" t="inlineStr">
        <is>
          <t>PASS</t>
        </is>
      </c>
      <c r="E1177" t="inlineStr">
        <is>
          <t>True</t>
        </is>
      </c>
      <c r="F1177" t="inlineStr">
        <is>
          <t>True</t>
        </is>
      </c>
      <c r="G1177" t="inlineStr"/>
    </row>
    <row r="1178">
      <c r="A1178" t="inlineStr">
        <is>
          <t>1.1.49</t>
        </is>
      </c>
      <c r="B1178" t="inlineStr">
        <is>
          <t>Alfamino HMO powder 400g</t>
        </is>
      </c>
      <c r="C1178" t="inlineStr">
        <is>
          <t>lactose_free</t>
        </is>
      </c>
      <c r="D1178" s="9" t="inlineStr">
        <is>
          <t>PASS</t>
        </is>
      </c>
      <c r="E1178" t="inlineStr">
        <is>
          <t>True</t>
        </is>
      </c>
      <c r="F1178" t="inlineStr">
        <is>
          <t>True</t>
        </is>
      </c>
      <c r="G1178" t="inlineStr"/>
    </row>
    <row r="1179">
      <c r="A1179" t="inlineStr">
        <is>
          <t>1.1.49</t>
        </is>
      </c>
      <c r="B1179" t="inlineStr">
        <is>
          <t>Alfamino HMO powder 400g</t>
        </is>
      </c>
      <c r="C1179" t="inlineStr">
        <is>
          <t>formulation</t>
        </is>
      </c>
      <c r="D1179" s="9" t="inlineStr">
        <is>
          <t>PASS</t>
        </is>
      </c>
      <c r="E1179" t="inlineStr">
        <is>
          <t>powder</t>
        </is>
      </c>
      <c r="F1179" t="inlineStr">
        <is>
          <t>powder</t>
        </is>
      </c>
      <c r="G1179" t="inlineStr"/>
    </row>
    <row r="1180">
      <c r="A1180" t="inlineStr">
        <is>
          <t>1.1.49</t>
        </is>
      </c>
      <c r="B1180" t="inlineStr">
        <is>
          <t>Alfamino Junior HMO powder 400g</t>
        </is>
      </c>
      <c r="C1180" t="inlineStr">
        <is>
          <t>energy</t>
        </is>
      </c>
      <c r="D1180" s="10" t="inlineStr">
        <is>
          <t>UNKNOWN</t>
        </is>
      </c>
      <c r="E1180" t="inlineStr">
        <is>
          <t>106.0</t>
        </is>
      </c>
      <c r="F1180">
        <f> 3.84 kcal/1g</f>
        <v/>
      </c>
      <c r="G1180" t="inlineStr">
        <is>
          <t>Incompatible units for 'energy': product is kcal/100ml, requirement is kcal/100g</t>
        </is>
      </c>
    </row>
    <row r="1181">
      <c r="A1181" t="inlineStr">
        <is>
          <t>1.1.49</t>
        </is>
      </c>
      <c r="B1181" t="inlineStr">
        <is>
          <t>Alfamino Junior HMO powder 400g</t>
        </is>
      </c>
      <c r="C1181" t="inlineStr">
        <is>
          <t>package_size</t>
        </is>
      </c>
      <c r="D1181" s="10" t="inlineStr">
        <is>
          <t>UNKNOWN</t>
        </is>
      </c>
      <c r="E1181" t="inlineStr">
        <is>
          <t>N/A</t>
        </is>
      </c>
      <c r="F1181">
        <f> 400.0 g</f>
        <v/>
      </c>
      <c r="G1181" t="inlineStr">
        <is>
          <t>Product has no value for 'package_size'</t>
        </is>
      </c>
    </row>
    <row r="1182">
      <c r="A1182" t="inlineStr">
        <is>
          <t>1.1.49</t>
        </is>
      </c>
      <c r="B1182" t="inlineStr">
        <is>
          <t>Alfamino Junior HMO powder 400g</t>
        </is>
      </c>
      <c r="C1182" t="inlineStr">
        <is>
          <t>gluten_free</t>
        </is>
      </c>
      <c r="D1182" s="9" t="inlineStr">
        <is>
          <t>PASS</t>
        </is>
      </c>
      <c r="E1182" t="inlineStr">
        <is>
          <t>True</t>
        </is>
      </c>
      <c r="F1182" t="inlineStr">
        <is>
          <t>True</t>
        </is>
      </c>
      <c r="G1182" t="inlineStr"/>
    </row>
    <row r="1183">
      <c r="A1183" t="inlineStr">
        <is>
          <t>1.1.49</t>
        </is>
      </c>
      <c r="B1183" t="inlineStr">
        <is>
          <t>Alfamino Junior HMO powder 400g</t>
        </is>
      </c>
      <c r="C1183" t="inlineStr">
        <is>
          <t>lactose_free</t>
        </is>
      </c>
      <c r="D1183" s="9" t="inlineStr">
        <is>
          <t>PASS</t>
        </is>
      </c>
      <c r="E1183" t="inlineStr">
        <is>
          <t>True</t>
        </is>
      </c>
      <c r="F1183" t="inlineStr">
        <is>
          <t>True</t>
        </is>
      </c>
      <c r="G1183" t="inlineStr"/>
    </row>
    <row r="1184">
      <c r="A1184" t="inlineStr">
        <is>
          <t>1.1.49</t>
        </is>
      </c>
      <c r="B1184" t="inlineStr">
        <is>
          <t>Alfamino Junior HMO powder 400g</t>
        </is>
      </c>
      <c r="C1184" t="inlineStr">
        <is>
          <t>formulation</t>
        </is>
      </c>
      <c r="D1184" s="9" t="inlineStr">
        <is>
          <t>PASS</t>
        </is>
      </c>
      <c r="E1184" t="inlineStr">
        <is>
          <t>powder</t>
        </is>
      </c>
      <c r="F1184" t="inlineStr">
        <is>
          <t>powder</t>
        </is>
      </c>
      <c r="G1184" t="inlineStr"/>
    </row>
    <row r="1185">
      <c r="A1185" t="inlineStr">
        <is>
          <t>1.1.49</t>
        </is>
      </c>
      <c r="B1185" t="inlineStr">
        <is>
          <t>Alfaré HMO powder 400g</t>
        </is>
      </c>
      <c r="C1185" t="inlineStr">
        <is>
          <t>energy</t>
        </is>
      </c>
      <c r="D1185" s="10" t="inlineStr">
        <is>
          <t>UNKNOWN</t>
        </is>
      </c>
      <c r="E1185" t="inlineStr">
        <is>
          <t>67.0</t>
        </is>
      </c>
      <c r="F1185">
        <f> 3.84 kcal/1g</f>
        <v/>
      </c>
      <c r="G1185" t="inlineStr">
        <is>
          <t>Incompatible units for 'energy': product is kcal/100ml, requirement is kcal/100g</t>
        </is>
      </c>
    </row>
    <row r="1186">
      <c r="A1186" t="inlineStr">
        <is>
          <t>1.1.49</t>
        </is>
      </c>
      <c r="B1186" t="inlineStr">
        <is>
          <t>Alfaré HMO powder 400g</t>
        </is>
      </c>
      <c r="C1186" t="inlineStr">
        <is>
          <t>package_size</t>
        </is>
      </c>
      <c r="D1186" s="10" t="inlineStr">
        <is>
          <t>UNKNOWN</t>
        </is>
      </c>
      <c r="E1186" t="inlineStr">
        <is>
          <t>N/A</t>
        </is>
      </c>
      <c r="F1186">
        <f> 400.0 g</f>
        <v/>
      </c>
      <c r="G1186" t="inlineStr">
        <is>
          <t>Product has no value for 'package_size'</t>
        </is>
      </c>
    </row>
    <row r="1187">
      <c r="A1187" t="inlineStr">
        <is>
          <t>1.1.49</t>
        </is>
      </c>
      <c r="B1187" t="inlineStr">
        <is>
          <t>Alfaré HMO powder 400g</t>
        </is>
      </c>
      <c r="C1187" t="inlineStr">
        <is>
          <t>gluten_free</t>
        </is>
      </c>
      <c r="D1187" s="9" t="inlineStr">
        <is>
          <t>PASS</t>
        </is>
      </c>
      <c r="E1187" t="inlineStr">
        <is>
          <t>True</t>
        </is>
      </c>
      <c r="F1187" t="inlineStr">
        <is>
          <t>True</t>
        </is>
      </c>
      <c r="G1187" t="inlineStr"/>
    </row>
    <row r="1188">
      <c r="A1188" t="inlineStr">
        <is>
          <t>1.1.49</t>
        </is>
      </c>
      <c r="B1188" t="inlineStr">
        <is>
          <t>Alfaré HMO powder 400g</t>
        </is>
      </c>
      <c r="C1188" t="inlineStr">
        <is>
          <t>lactose_free</t>
        </is>
      </c>
      <c r="D1188" s="9" t="inlineStr">
        <is>
          <t>PASS</t>
        </is>
      </c>
      <c r="E1188" t="inlineStr">
        <is>
          <t>True</t>
        </is>
      </c>
      <c r="F1188" t="inlineStr">
        <is>
          <t>True</t>
        </is>
      </c>
      <c r="G1188" t="inlineStr"/>
    </row>
    <row r="1189">
      <c r="A1189" t="inlineStr">
        <is>
          <t>1.1.49</t>
        </is>
      </c>
      <c r="B1189" t="inlineStr">
        <is>
          <t>Alfaré HMO powder 400g</t>
        </is>
      </c>
      <c r="C1189" t="inlineStr">
        <is>
          <t>formulation</t>
        </is>
      </c>
      <c r="D1189" s="9" t="inlineStr">
        <is>
          <t>PASS</t>
        </is>
      </c>
      <c r="E1189" t="inlineStr">
        <is>
          <t>powder</t>
        </is>
      </c>
      <c r="F1189" t="inlineStr">
        <is>
          <t>powder</t>
        </is>
      </c>
      <c r="G1189" t="inlineStr"/>
    </row>
    <row r="1190">
      <c r="A1190" t="inlineStr">
        <is>
          <t>1.1.50</t>
        </is>
      </c>
      <c r="B1190" t="inlineStr">
        <is>
          <t>Modulen IBD powder 400g</t>
        </is>
      </c>
      <c r="C1190" t="inlineStr">
        <is>
          <t>energy</t>
        </is>
      </c>
      <c r="D1190" s="9" t="inlineStr">
        <is>
          <t>PASS</t>
        </is>
      </c>
      <c r="E1190" t="inlineStr">
        <is>
          <t>493.0 kcal/100g</t>
        </is>
      </c>
      <c r="F1190">
        <f> 531.0 kcal/100g</f>
        <v/>
      </c>
      <c r="G1190" t="inlineStr"/>
    </row>
    <row r="1191">
      <c r="A1191" t="inlineStr">
        <is>
          <t>1.1.50</t>
        </is>
      </c>
      <c r="B1191" t="inlineStr">
        <is>
          <t>Modulen IBD powder 400g</t>
        </is>
      </c>
      <c r="C1191" t="inlineStr">
        <is>
          <t>package_size</t>
        </is>
      </c>
      <c r="D1191" s="10" t="inlineStr">
        <is>
          <t>UNKNOWN</t>
        </is>
      </c>
      <c r="E1191" t="inlineStr">
        <is>
          <t>N/A</t>
        </is>
      </c>
      <c r="F1191">
        <f> 400.0 g</f>
        <v/>
      </c>
      <c r="G1191" t="inlineStr">
        <is>
          <t>Product has no value for 'package_size'</t>
        </is>
      </c>
    </row>
    <row r="1192">
      <c r="A1192" t="inlineStr">
        <is>
          <t>1.1.50</t>
        </is>
      </c>
      <c r="B1192" t="inlineStr">
        <is>
          <t>Modulen IBD powder 400g</t>
        </is>
      </c>
      <c r="C1192" t="inlineStr">
        <is>
          <t>formulation</t>
        </is>
      </c>
      <c r="D1192" s="9" t="inlineStr">
        <is>
          <t>PASS</t>
        </is>
      </c>
      <c r="E1192" t="inlineStr">
        <is>
          <t>powder</t>
        </is>
      </c>
      <c r="F1192" t="inlineStr">
        <is>
          <t>powder</t>
        </is>
      </c>
      <c r="G1192" t="inlineStr"/>
    </row>
    <row r="1193">
      <c r="A1193" t="inlineStr">
        <is>
          <t>1.1.50</t>
        </is>
      </c>
      <c r="B1193" t="inlineStr">
        <is>
          <t>Althera HMO powder 400g</t>
        </is>
      </c>
      <c r="C1193" t="inlineStr">
        <is>
          <t>energy</t>
        </is>
      </c>
      <c r="D1193" s="10" t="inlineStr">
        <is>
          <t>UNKNOWN</t>
        </is>
      </c>
      <c r="E1193" t="inlineStr">
        <is>
          <t>66.0</t>
        </is>
      </c>
      <c r="F1193">
        <f> 5.31 kcal/1g</f>
        <v/>
      </c>
      <c r="G1193" t="inlineStr">
        <is>
          <t>Incompatible units for 'energy': product is kcal/100ml, requirement is kcal/100g</t>
        </is>
      </c>
    </row>
    <row r="1194">
      <c r="A1194" t="inlineStr">
        <is>
          <t>1.1.50</t>
        </is>
      </c>
      <c r="B1194" t="inlineStr">
        <is>
          <t>Althera HMO powder 400g</t>
        </is>
      </c>
      <c r="C1194" t="inlineStr">
        <is>
          <t>package_size</t>
        </is>
      </c>
      <c r="D1194" s="10" t="inlineStr">
        <is>
          <t>UNKNOWN</t>
        </is>
      </c>
      <c r="E1194" t="inlineStr">
        <is>
          <t>N/A</t>
        </is>
      </c>
      <c r="F1194">
        <f> 400.0 g</f>
        <v/>
      </c>
      <c r="G1194" t="inlineStr">
        <is>
          <t>Product has no value for 'package_size'</t>
        </is>
      </c>
    </row>
    <row r="1195">
      <c r="A1195" t="inlineStr">
        <is>
          <t>1.1.50</t>
        </is>
      </c>
      <c r="B1195" t="inlineStr">
        <is>
          <t>Althera HMO powder 400g</t>
        </is>
      </c>
      <c r="C1195" t="inlineStr">
        <is>
          <t>formulation</t>
        </is>
      </c>
      <c r="D1195" s="9" t="inlineStr">
        <is>
          <t>PASS</t>
        </is>
      </c>
      <c r="E1195" t="inlineStr">
        <is>
          <t>powder</t>
        </is>
      </c>
      <c r="F1195" t="inlineStr">
        <is>
          <t>powder</t>
        </is>
      </c>
      <c r="G1195" t="inlineStr"/>
    </row>
    <row r="1196">
      <c r="A1196" t="inlineStr">
        <is>
          <t>1.1.50</t>
        </is>
      </c>
      <c r="B1196" t="inlineStr">
        <is>
          <t>Alfamino HMO powder 400g</t>
        </is>
      </c>
      <c r="C1196" t="inlineStr">
        <is>
          <t>energy</t>
        </is>
      </c>
      <c r="D1196" s="10" t="inlineStr">
        <is>
          <t>UNKNOWN</t>
        </is>
      </c>
      <c r="E1196" t="inlineStr">
        <is>
          <t>66.0</t>
        </is>
      </c>
      <c r="F1196">
        <f> 5.31 kcal/1g</f>
        <v/>
      </c>
      <c r="G1196" t="inlineStr">
        <is>
          <t>Incompatible units for 'energy': product is kcal/100ml, requirement is kcal/100g</t>
        </is>
      </c>
    </row>
    <row r="1197">
      <c r="A1197" t="inlineStr">
        <is>
          <t>1.1.50</t>
        </is>
      </c>
      <c r="B1197" t="inlineStr">
        <is>
          <t>Alfamino HMO powder 400g</t>
        </is>
      </c>
      <c r="C1197" t="inlineStr">
        <is>
          <t>package_size</t>
        </is>
      </c>
      <c r="D1197" s="10" t="inlineStr">
        <is>
          <t>UNKNOWN</t>
        </is>
      </c>
      <c r="E1197" t="inlineStr">
        <is>
          <t>N/A</t>
        </is>
      </c>
      <c r="F1197">
        <f> 400.0 g</f>
        <v/>
      </c>
      <c r="G1197" t="inlineStr">
        <is>
          <t>Product has no value for 'package_size'</t>
        </is>
      </c>
    </row>
    <row r="1198">
      <c r="A1198" t="inlineStr">
        <is>
          <t>1.1.50</t>
        </is>
      </c>
      <c r="B1198" t="inlineStr">
        <is>
          <t>Alfamino HMO powder 400g</t>
        </is>
      </c>
      <c r="C1198" t="inlineStr">
        <is>
          <t>formulation</t>
        </is>
      </c>
      <c r="D1198" s="9" t="inlineStr">
        <is>
          <t>PASS</t>
        </is>
      </c>
      <c r="E1198" t="inlineStr">
        <is>
          <t>powder</t>
        </is>
      </c>
      <c r="F1198" t="inlineStr">
        <is>
          <t>powder</t>
        </is>
      </c>
      <c r="G1198" t="inlineStr"/>
    </row>
    <row r="1199">
      <c r="A1199" t="inlineStr">
        <is>
          <t>1.1.51</t>
        </is>
      </c>
      <c r="B1199" t="inlineStr">
        <is>
          <t>Resource Instant Protein powder 400g</t>
        </is>
      </c>
      <c r="C1199" t="inlineStr">
        <is>
          <t>energy</t>
        </is>
      </c>
      <c r="D1199" s="9" t="inlineStr">
        <is>
          <t>PASS</t>
        </is>
      </c>
      <c r="E1199" t="inlineStr">
        <is>
          <t>371.0 kcal/100g</t>
        </is>
      </c>
      <c r="F1199">
        <f> 383.0 kcal/100g</f>
        <v/>
      </c>
      <c r="G1199" t="inlineStr"/>
    </row>
    <row r="1200">
      <c r="A1200" t="inlineStr">
        <is>
          <t>1.1.51</t>
        </is>
      </c>
      <c r="B1200" t="inlineStr">
        <is>
          <t>Resource Instant Protein powder 400g</t>
        </is>
      </c>
      <c r="C1200" t="inlineStr">
        <is>
          <t>package_size</t>
        </is>
      </c>
      <c r="D1200" s="10" t="inlineStr">
        <is>
          <t>UNKNOWN</t>
        </is>
      </c>
      <c r="E1200" t="inlineStr">
        <is>
          <t>N/A</t>
        </is>
      </c>
      <c r="F1200">
        <f> 300.0 g</f>
        <v/>
      </c>
      <c r="G1200" t="inlineStr">
        <is>
          <t>Product has no value for 'package_size'</t>
        </is>
      </c>
    </row>
    <row r="1201">
      <c r="A1201" t="inlineStr">
        <is>
          <t>1.1.51</t>
        </is>
      </c>
      <c r="B1201" t="inlineStr">
        <is>
          <t>Resource Instant Protein powder 400g</t>
        </is>
      </c>
      <c r="C1201" t="inlineStr">
        <is>
          <t>formulation</t>
        </is>
      </c>
      <c r="D1201" s="9" t="inlineStr">
        <is>
          <t>PASS</t>
        </is>
      </c>
      <c r="E1201" t="inlineStr">
        <is>
          <t>powder</t>
        </is>
      </c>
      <c r="F1201" t="inlineStr">
        <is>
          <t>powder</t>
        </is>
      </c>
      <c r="G1201" t="inlineStr"/>
    </row>
    <row r="1202">
      <c r="A1202" t="inlineStr">
        <is>
          <t>1.1.51</t>
        </is>
      </c>
      <c r="B1202" t="inlineStr">
        <is>
          <t>Resource Glutamin 20x5g</t>
        </is>
      </c>
      <c r="C1202" t="inlineStr">
        <is>
          <t>energy</t>
        </is>
      </c>
      <c r="D1202" s="9" t="inlineStr">
        <is>
          <t>PASS</t>
        </is>
      </c>
      <c r="E1202" t="inlineStr">
        <is>
          <t>400.0 kcal/100g</t>
        </is>
      </c>
      <c r="F1202">
        <f> 383.0 kcal/100g</f>
        <v/>
      </c>
      <c r="G1202" t="inlineStr"/>
    </row>
    <row r="1203">
      <c r="A1203" t="inlineStr">
        <is>
          <t>1.1.51</t>
        </is>
      </c>
      <c r="B1203" t="inlineStr">
        <is>
          <t>Resource Glutamin 20x5g</t>
        </is>
      </c>
      <c r="C1203" t="inlineStr">
        <is>
          <t>package_size</t>
        </is>
      </c>
      <c r="D1203" s="10" t="inlineStr">
        <is>
          <t>UNKNOWN</t>
        </is>
      </c>
      <c r="E1203" t="inlineStr">
        <is>
          <t>N/A</t>
        </is>
      </c>
      <c r="F1203">
        <f> 300.0 g</f>
        <v/>
      </c>
      <c r="G1203" t="inlineStr">
        <is>
          <t>Product has no value for 'package_size'</t>
        </is>
      </c>
    </row>
    <row r="1204">
      <c r="A1204" t="inlineStr">
        <is>
          <t>1.1.51</t>
        </is>
      </c>
      <c r="B1204" t="inlineStr">
        <is>
          <t>Resource Glutamin 20x5g</t>
        </is>
      </c>
      <c r="C1204" t="inlineStr">
        <is>
          <t>formulation</t>
        </is>
      </c>
      <c r="D1204" s="9" t="inlineStr">
        <is>
          <t>PASS</t>
        </is>
      </c>
      <c r="E1204" t="inlineStr">
        <is>
          <t>powder</t>
        </is>
      </c>
      <c r="F1204" t="inlineStr">
        <is>
          <t>powder</t>
        </is>
      </c>
      <c r="G1204" t="inlineStr"/>
    </row>
    <row r="1205">
      <c r="A1205" t="inlineStr">
        <is>
          <t>1.1.51</t>
        </is>
      </c>
      <c r="B1205" t="inlineStr">
        <is>
          <t>Althera HMO powder 400g</t>
        </is>
      </c>
      <c r="C1205" t="inlineStr">
        <is>
          <t>energy</t>
        </is>
      </c>
      <c r="D1205" s="10" t="inlineStr">
        <is>
          <t>UNKNOWN</t>
        </is>
      </c>
      <c r="E1205" t="inlineStr">
        <is>
          <t>66.0</t>
        </is>
      </c>
      <c r="F1205">
        <f> 3.83 kcal/1g</f>
        <v/>
      </c>
      <c r="G1205" t="inlineStr">
        <is>
          <t>Incompatible units for 'energy': product is kcal/100ml, requirement is kcal/100g</t>
        </is>
      </c>
    </row>
    <row r="1206">
      <c r="A1206" t="inlineStr">
        <is>
          <t>1.1.51</t>
        </is>
      </c>
      <c r="B1206" t="inlineStr">
        <is>
          <t>Althera HMO powder 400g</t>
        </is>
      </c>
      <c r="C1206" t="inlineStr">
        <is>
          <t>package_size</t>
        </is>
      </c>
      <c r="D1206" s="10" t="inlineStr">
        <is>
          <t>UNKNOWN</t>
        </is>
      </c>
      <c r="E1206" t="inlineStr">
        <is>
          <t>N/A</t>
        </is>
      </c>
      <c r="F1206">
        <f> 300.0 g</f>
        <v/>
      </c>
      <c r="G1206" t="inlineStr">
        <is>
          <t>Product has no value for 'package_size'</t>
        </is>
      </c>
    </row>
    <row r="1207">
      <c r="A1207" t="inlineStr">
        <is>
          <t>1.1.51</t>
        </is>
      </c>
      <c r="B1207" t="inlineStr">
        <is>
          <t>Althera HMO powder 400g</t>
        </is>
      </c>
      <c r="C1207" t="inlineStr">
        <is>
          <t>formulation</t>
        </is>
      </c>
      <c r="D1207" s="9" t="inlineStr">
        <is>
          <t>PASS</t>
        </is>
      </c>
      <c r="E1207" t="inlineStr">
        <is>
          <t>powder</t>
        </is>
      </c>
      <c r="F1207" t="inlineStr">
        <is>
          <t>powder</t>
        </is>
      </c>
      <c r="G1207" t="inlineStr"/>
    </row>
    <row r="1208">
      <c r="A1208" t="inlineStr">
        <is>
          <t>1.1.52</t>
        </is>
      </c>
      <c r="B1208" t="inlineStr">
        <is>
          <t>Resource Junior powder 400g</t>
        </is>
      </c>
      <c r="C1208" t="inlineStr">
        <is>
          <t>package_size</t>
        </is>
      </c>
      <c r="D1208" s="10" t="inlineStr">
        <is>
          <t>UNKNOWN</t>
        </is>
      </c>
      <c r="E1208" t="inlineStr">
        <is>
          <t>N/A</t>
        </is>
      </c>
      <c r="F1208">
        <f> 400.0 g</f>
        <v/>
      </c>
      <c r="G1208" t="inlineStr">
        <is>
          <t>Product has no value for 'package_size'</t>
        </is>
      </c>
    </row>
    <row r="1209">
      <c r="A1209" t="inlineStr">
        <is>
          <t>1.1.52</t>
        </is>
      </c>
      <c r="B1209" t="inlineStr">
        <is>
          <t>Resource Junior powder 400g</t>
        </is>
      </c>
      <c r="C1209" t="inlineStr">
        <is>
          <t>nutritionally_complete</t>
        </is>
      </c>
      <c r="D1209" s="10" t="inlineStr">
        <is>
          <t>UNKNOWN</t>
        </is>
      </c>
      <c r="E1209" t="inlineStr">
        <is>
          <t>N/A</t>
        </is>
      </c>
      <c r="F1209" t="inlineStr">
        <is>
          <t>True</t>
        </is>
      </c>
      <c r="G1209" t="inlineStr">
        <is>
          <t>Cannot determine 'nutritionally_complete' for this product</t>
        </is>
      </c>
    </row>
    <row r="1210">
      <c r="A1210" t="inlineStr">
        <is>
          <t>1.1.52</t>
        </is>
      </c>
      <c r="B1210" t="inlineStr">
        <is>
          <t>Resource Junior powder 400g</t>
        </is>
      </c>
      <c r="C1210" t="inlineStr">
        <is>
          <t>formulation</t>
        </is>
      </c>
      <c r="D1210" s="9" t="inlineStr">
        <is>
          <t>PASS</t>
        </is>
      </c>
      <c r="E1210" t="inlineStr">
        <is>
          <t>powder</t>
        </is>
      </c>
      <c r="F1210" t="inlineStr">
        <is>
          <t>powder</t>
        </is>
      </c>
      <c r="G1210" t="inlineStr"/>
    </row>
    <row r="1211">
      <c r="A1211" t="inlineStr">
        <is>
          <t>1.1.52</t>
        </is>
      </c>
      <c r="B1211" t="inlineStr">
        <is>
          <t>Resource Junior powder 400g</t>
        </is>
      </c>
      <c r="C1211" t="inlineStr">
        <is>
          <t>route</t>
        </is>
      </c>
      <c r="D1211" s="9" t="inlineStr">
        <is>
          <t>PASS</t>
        </is>
      </c>
      <c r="E1211" t="inlineStr">
        <is>
          <t>oral</t>
        </is>
      </c>
      <c r="F1211" t="inlineStr">
        <is>
          <t>oral</t>
        </is>
      </c>
      <c r="G1211" t="inlineStr"/>
    </row>
    <row r="1212">
      <c r="A1212" t="inlineStr">
        <is>
          <t>1.1.52</t>
        </is>
      </c>
      <c r="B1212" t="inlineStr">
        <is>
          <t>Althera HMO powder 400g</t>
        </is>
      </c>
      <c r="C1212" t="inlineStr">
        <is>
          <t>package_size</t>
        </is>
      </c>
      <c r="D1212" s="10" t="inlineStr">
        <is>
          <t>UNKNOWN</t>
        </is>
      </c>
      <c r="E1212" t="inlineStr">
        <is>
          <t>N/A</t>
        </is>
      </c>
      <c r="F1212">
        <f> 400.0 g</f>
        <v/>
      </c>
      <c r="G1212" t="inlineStr">
        <is>
          <t>Product has no value for 'package_size'</t>
        </is>
      </c>
    </row>
    <row r="1213">
      <c r="A1213" t="inlineStr">
        <is>
          <t>1.1.52</t>
        </is>
      </c>
      <c r="B1213" t="inlineStr">
        <is>
          <t>Althera HMO powder 400g</t>
        </is>
      </c>
      <c r="C1213" t="inlineStr">
        <is>
          <t>nutritionally_complete</t>
        </is>
      </c>
      <c r="D1213" s="10" t="inlineStr">
        <is>
          <t>UNKNOWN</t>
        </is>
      </c>
      <c r="E1213" t="inlineStr">
        <is>
          <t>N/A</t>
        </is>
      </c>
      <c r="F1213" t="inlineStr">
        <is>
          <t>True</t>
        </is>
      </c>
      <c r="G1213" t="inlineStr">
        <is>
          <t>Cannot determine 'nutritionally_complete' for this product</t>
        </is>
      </c>
    </row>
    <row r="1214">
      <c r="A1214" t="inlineStr">
        <is>
          <t>1.1.52</t>
        </is>
      </c>
      <c r="B1214" t="inlineStr">
        <is>
          <t>Althera HMO powder 400g</t>
        </is>
      </c>
      <c r="C1214" t="inlineStr">
        <is>
          <t>formulation</t>
        </is>
      </c>
      <c r="D1214" s="9" t="inlineStr">
        <is>
          <t>PASS</t>
        </is>
      </c>
      <c r="E1214" t="inlineStr">
        <is>
          <t>powder</t>
        </is>
      </c>
      <c r="F1214" t="inlineStr">
        <is>
          <t>powder</t>
        </is>
      </c>
      <c r="G1214" t="inlineStr"/>
    </row>
    <row r="1215">
      <c r="A1215" t="inlineStr">
        <is>
          <t>1.1.52</t>
        </is>
      </c>
      <c r="B1215" t="inlineStr">
        <is>
          <t>Althera HMO powder 400g</t>
        </is>
      </c>
      <c r="C1215" t="inlineStr">
        <is>
          <t>route</t>
        </is>
      </c>
      <c r="D1215" s="9" t="inlineStr">
        <is>
          <t>PASS</t>
        </is>
      </c>
      <c r="E1215" t="inlineStr">
        <is>
          <t>oral</t>
        </is>
      </c>
      <c r="F1215" t="inlineStr">
        <is>
          <t>oral</t>
        </is>
      </c>
      <c r="G1215" t="inlineStr"/>
    </row>
    <row r="1216">
      <c r="A1216" t="inlineStr">
        <is>
          <t>1.1.52</t>
        </is>
      </c>
      <c r="B1216" t="inlineStr">
        <is>
          <t>Alfamino HMO powder 400g</t>
        </is>
      </c>
      <c r="C1216" t="inlineStr">
        <is>
          <t>package_size</t>
        </is>
      </c>
      <c r="D1216" s="10" t="inlineStr">
        <is>
          <t>UNKNOWN</t>
        </is>
      </c>
      <c r="E1216" t="inlineStr">
        <is>
          <t>N/A</t>
        </is>
      </c>
      <c r="F1216">
        <f> 400.0 g</f>
        <v/>
      </c>
      <c r="G1216" t="inlineStr">
        <is>
          <t>Product has no value for 'package_size'</t>
        </is>
      </c>
    </row>
    <row r="1217">
      <c r="A1217" t="inlineStr">
        <is>
          <t>1.1.52</t>
        </is>
      </c>
      <c r="B1217" t="inlineStr">
        <is>
          <t>Alfamino HMO powder 400g</t>
        </is>
      </c>
      <c r="C1217" t="inlineStr">
        <is>
          <t>nutritionally_complete</t>
        </is>
      </c>
      <c r="D1217" s="10" t="inlineStr">
        <is>
          <t>UNKNOWN</t>
        </is>
      </c>
      <c r="E1217" t="inlineStr">
        <is>
          <t>N/A</t>
        </is>
      </c>
      <c r="F1217" t="inlineStr">
        <is>
          <t>True</t>
        </is>
      </c>
      <c r="G1217" t="inlineStr">
        <is>
          <t>Cannot determine 'nutritionally_complete' for this product</t>
        </is>
      </c>
    </row>
    <row r="1218">
      <c r="A1218" t="inlineStr">
        <is>
          <t>1.1.52</t>
        </is>
      </c>
      <c r="B1218" t="inlineStr">
        <is>
          <t>Alfamino HMO powder 400g</t>
        </is>
      </c>
      <c r="C1218" t="inlineStr">
        <is>
          <t>formulation</t>
        </is>
      </c>
      <c r="D1218" s="9" t="inlineStr">
        <is>
          <t>PASS</t>
        </is>
      </c>
      <c r="E1218" t="inlineStr">
        <is>
          <t>powder</t>
        </is>
      </c>
      <c r="F1218" t="inlineStr">
        <is>
          <t>powder</t>
        </is>
      </c>
      <c r="G1218" t="inlineStr"/>
    </row>
    <row r="1219">
      <c r="A1219" t="inlineStr">
        <is>
          <t>1.1.52</t>
        </is>
      </c>
      <c r="B1219" t="inlineStr">
        <is>
          <t>Alfamino HMO powder 400g</t>
        </is>
      </c>
      <c r="C1219" t="inlineStr">
        <is>
          <t>route</t>
        </is>
      </c>
      <c r="D1219" s="9" t="inlineStr">
        <is>
          <t>PASS</t>
        </is>
      </c>
      <c r="E1219" t="inlineStr">
        <is>
          <t>oral</t>
        </is>
      </c>
      <c r="F1219" t="inlineStr">
        <is>
          <t>oral</t>
        </is>
      </c>
      <c r="G1219" t="inlineStr"/>
    </row>
    <row r="1220">
      <c r="A1220" t="inlineStr">
        <is>
          <t>1.1.53</t>
        </is>
      </c>
      <c r="B1220" t="inlineStr">
        <is>
          <t>Isosource Standard 500 ml</t>
        </is>
      </c>
      <c r="C1220" t="inlineStr">
        <is>
          <t>package_size</t>
        </is>
      </c>
      <c r="D1220" s="10" t="inlineStr">
        <is>
          <t>UNKNOWN</t>
        </is>
      </c>
      <c r="E1220" t="inlineStr">
        <is>
          <t>N/A</t>
        </is>
      </c>
      <c r="F1220">
        <f> 400.0 g</f>
        <v/>
      </c>
      <c r="G1220" t="inlineStr">
        <is>
          <t>Product has no value for 'package_size'</t>
        </is>
      </c>
    </row>
    <row r="1221">
      <c r="A1221" t="inlineStr">
        <is>
          <t>1.1.53</t>
        </is>
      </c>
      <c r="B1221" t="inlineStr">
        <is>
          <t>Isosource Standard 500 ml</t>
        </is>
      </c>
      <c r="C1221" t="inlineStr">
        <is>
          <t>hypoallergenic</t>
        </is>
      </c>
      <c r="D1221" s="10" t="inlineStr">
        <is>
          <t>UNKNOWN</t>
        </is>
      </c>
      <c r="E1221" t="inlineStr">
        <is>
          <t>N/A</t>
        </is>
      </c>
      <c r="F1221" t="inlineStr">
        <is>
          <t>True</t>
        </is>
      </c>
      <c r="G1221" t="inlineStr">
        <is>
          <t>Cannot determine 'hypoallergenic' for this product</t>
        </is>
      </c>
    </row>
    <row r="1222">
      <c r="A1222" t="inlineStr">
        <is>
          <t>1.1.53</t>
        </is>
      </c>
      <c r="B1222" t="inlineStr">
        <is>
          <t>Isosource Standard 500 ml</t>
        </is>
      </c>
      <c r="C1222" t="inlineStr">
        <is>
          <t>amino_acid_based</t>
        </is>
      </c>
      <c r="D1222" s="10" t="inlineStr">
        <is>
          <t>UNKNOWN</t>
        </is>
      </c>
      <c r="E1222" t="inlineStr">
        <is>
          <t>N/A</t>
        </is>
      </c>
      <c r="F1222" t="inlineStr">
        <is>
          <t>True</t>
        </is>
      </c>
      <c r="G1222" t="inlineStr">
        <is>
          <t>Cannot determine 'amino_acid_based' for this product</t>
        </is>
      </c>
    </row>
    <row r="1223">
      <c r="A1223" t="inlineStr">
        <is>
          <t>1.1.53</t>
        </is>
      </c>
      <c r="B1223" t="inlineStr">
        <is>
          <t>Isosource Standard 1000 ml</t>
        </is>
      </c>
      <c r="C1223" t="inlineStr">
        <is>
          <t>package_size</t>
        </is>
      </c>
      <c r="D1223" s="10" t="inlineStr">
        <is>
          <t>UNKNOWN</t>
        </is>
      </c>
      <c r="E1223" t="inlineStr">
        <is>
          <t>N/A</t>
        </is>
      </c>
      <c r="F1223">
        <f> 400.0 g</f>
        <v/>
      </c>
      <c r="G1223" t="inlineStr">
        <is>
          <t>Product has no value for 'package_size'</t>
        </is>
      </c>
    </row>
    <row r="1224">
      <c r="A1224" t="inlineStr">
        <is>
          <t>1.1.53</t>
        </is>
      </c>
      <c r="B1224" t="inlineStr">
        <is>
          <t>Isosource Standard 1000 ml</t>
        </is>
      </c>
      <c r="C1224" t="inlineStr">
        <is>
          <t>hypoallergenic</t>
        </is>
      </c>
      <c r="D1224" s="10" t="inlineStr">
        <is>
          <t>UNKNOWN</t>
        </is>
      </c>
      <c r="E1224" t="inlineStr">
        <is>
          <t>N/A</t>
        </is>
      </c>
      <c r="F1224" t="inlineStr">
        <is>
          <t>True</t>
        </is>
      </c>
      <c r="G1224" t="inlineStr">
        <is>
          <t>Cannot determine 'hypoallergenic' for this product</t>
        </is>
      </c>
    </row>
    <row r="1225">
      <c r="A1225" t="inlineStr">
        <is>
          <t>1.1.53</t>
        </is>
      </c>
      <c r="B1225" t="inlineStr">
        <is>
          <t>Isosource Standard 1000 ml</t>
        </is>
      </c>
      <c r="C1225" t="inlineStr">
        <is>
          <t>amino_acid_based</t>
        </is>
      </c>
      <c r="D1225" s="10" t="inlineStr">
        <is>
          <t>UNKNOWN</t>
        </is>
      </c>
      <c r="E1225" t="inlineStr">
        <is>
          <t>N/A</t>
        </is>
      </c>
      <c r="F1225" t="inlineStr">
        <is>
          <t>True</t>
        </is>
      </c>
      <c r="G1225" t="inlineStr">
        <is>
          <t>Cannot determine 'amino_acid_based' for this product</t>
        </is>
      </c>
    </row>
    <row r="1226">
      <c r="A1226" t="inlineStr">
        <is>
          <t>1.1.53</t>
        </is>
      </c>
      <c r="B1226" t="inlineStr">
        <is>
          <t>Isosource Standard Fibre 500 ml</t>
        </is>
      </c>
      <c r="C1226" t="inlineStr">
        <is>
          <t>package_size</t>
        </is>
      </c>
      <c r="D1226" s="10" t="inlineStr">
        <is>
          <t>UNKNOWN</t>
        </is>
      </c>
      <c r="E1226" t="inlineStr">
        <is>
          <t>N/A</t>
        </is>
      </c>
      <c r="F1226">
        <f> 400.0 g</f>
        <v/>
      </c>
      <c r="G1226" t="inlineStr">
        <is>
          <t>Product has no value for 'package_size'</t>
        </is>
      </c>
    </row>
    <row r="1227">
      <c r="A1227" t="inlineStr">
        <is>
          <t>1.1.53</t>
        </is>
      </c>
      <c r="B1227" t="inlineStr">
        <is>
          <t>Isosource Standard Fibre 500 ml</t>
        </is>
      </c>
      <c r="C1227" t="inlineStr">
        <is>
          <t>hypoallergenic</t>
        </is>
      </c>
      <c r="D1227" s="10" t="inlineStr">
        <is>
          <t>UNKNOWN</t>
        </is>
      </c>
      <c r="E1227" t="inlineStr">
        <is>
          <t>N/A</t>
        </is>
      </c>
      <c r="F1227" t="inlineStr">
        <is>
          <t>True</t>
        </is>
      </c>
      <c r="G1227" t="inlineStr">
        <is>
          <t>Cannot determine 'hypoallergenic' for this product</t>
        </is>
      </c>
    </row>
    <row r="1228">
      <c r="A1228" t="inlineStr">
        <is>
          <t>1.1.53</t>
        </is>
      </c>
      <c r="B1228" t="inlineStr">
        <is>
          <t>Isosource Standard Fibre 500 ml</t>
        </is>
      </c>
      <c r="C1228" t="inlineStr">
        <is>
          <t>amino_acid_based</t>
        </is>
      </c>
      <c r="D1228" s="10" t="inlineStr">
        <is>
          <t>UNKNOWN</t>
        </is>
      </c>
      <c r="E1228" t="inlineStr">
        <is>
          <t>N/A</t>
        </is>
      </c>
      <c r="F1228" t="inlineStr">
        <is>
          <t>True</t>
        </is>
      </c>
      <c r="G1228" t="inlineStr">
        <is>
          <t>Cannot determine 'amino_acid_based' for this product</t>
        </is>
      </c>
    </row>
    <row r="1229">
      <c r="A1229" t="inlineStr">
        <is>
          <t>1.1.54</t>
        </is>
      </c>
      <c r="B1229" t="inlineStr">
        <is>
          <t>Resource Junior powder 400g</t>
        </is>
      </c>
      <c r="C1229" t="inlineStr">
        <is>
          <t>package_size</t>
        </is>
      </c>
      <c r="D1229" s="10" t="inlineStr">
        <is>
          <t>UNKNOWN</t>
        </is>
      </c>
      <c r="E1229" t="inlineStr">
        <is>
          <t>N/A</t>
        </is>
      </c>
      <c r="F1229">
        <f> 400.0 g</f>
        <v/>
      </c>
      <c r="G1229" t="inlineStr">
        <is>
          <t>Product has no value for 'package_size'</t>
        </is>
      </c>
    </row>
    <row r="1230">
      <c r="A1230" t="inlineStr">
        <is>
          <t>1.1.54</t>
        </is>
      </c>
      <c r="B1230" t="inlineStr">
        <is>
          <t>Resource Junior powder 400g</t>
        </is>
      </c>
      <c r="C1230" t="inlineStr">
        <is>
          <t>hypoallergenic</t>
        </is>
      </c>
      <c r="D1230" s="10" t="inlineStr">
        <is>
          <t>UNKNOWN</t>
        </is>
      </c>
      <c r="E1230" t="inlineStr">
        <is>
          <t>N/A</t>
        </is>
      </c>
      <c r="F1230" t="inlineStr">
        <is>
          <t>True</t>
        </is>
      </c>
      <c r="G1230" t="inlineStr">
        <is>
          <t>Cannot determine 'hypoallergenic' for this product</t>
        </is>
      </c>
    </row>
    <row r="1231">
      <c r="A1231" t="inlineStr">
        <is>
          <t>1.1.54</t>
        </is>
      </c>
      <c r="B1231" t="inlineStr">
        <is>
          <t>Resource Junior powder 400g</t>
        </is>
      </c>
      <c r="C1231" t="inlineStr">
        <is>
          <t>amino_acid_based</t>
        </is>
      </c>
      <c r="D1231" s="10" t="inlineStr">
        <is>
          <t>UNKNOWN</t>
        </is>
      </c>
      <c r="E1231" t="inlineStr">
        <is>
          <t>N/A</t>
        </is>
      </c>
      <c r="F1231" t="inlineStr">
        <is>
          <t>True</t>
        </is>
      </c>
      <c r="G1231" t="inlineStr">
        <is>
          <t>Cannot determine 'amino_acid_based' for this product</t>
        </is>
      </c>
    </row>
    <row r="1232">
      <c r="A1232" t="inlineStr">
        <is>
          <t>1.1.54</t>
        </is>
      </c>
      <c r="B1232" t="inlineStr">
        <is>
          <t>Resource Junior powder 400g</t>
        </is>
      </c>
      <c r="C1232" t="inlineStr">
        <is>
          <t>nutritionally_complete</t>
        </is>
      </c>
      <c r="D1232" s="10" t="inlineStr">
        <is>
          <t>UNKNOWN</t>
        </is>
      </c>
      <c r="E1232" t="inlineStr">
        <is>
          <t>N/A</t>
        </is>
      </c>
      <c r="F1232" t="inlineStr">
        <is>
          <t>True</t>
        </is>
      </c>
      <c r="G1232" t="inlineStr">
        <is>
          <t>Cannot determine 'nutritionally_complete' for this product</t>
        </is>
      </c>
    </row>
    <row r="1233">
      <c r="A1233" t="inlineStr">
        <is>
          <t>1.1.54</t>
        </is>
      </c>
      <c r="B1233" t="inlineStr">
        <is>
          <t>Resource Junior powder 400g</t>
        </is>
      </c>
      <c r="C1233" t="inlineStr">
        <is>
          <t>formulation</t>
        </is>
      </c>
      <c r="D1233" s="9" t="inlineStr">
        <is>
          <t>PASS</t>
        </is>
      </c>
      <c r="E1233" t="inlineStr">
        <is>
          <t>powder</t>
        </is>
      </c>
      <c r="F1233" t="inlineStr">
        <is>
          <t>powder</t>
        </is>
      </c>
      <c r="G1233" t="inlineStr"/>
    </row>
    <row r="1234">
      <c r="A1234" t="inlineStr">
        <is>
          <t>1.1.54</t>
        </is>
      </c>
      <c r="B1234" t="inlineStr">
        <is>
          <t>Althera HMO powder 400g</t>
        </is>
      </c>
      <c r="C1234" t="inlineStr">
        <is>
          <t>package_size</t>
        </is>
      </c>
      <c r="D1234" s="10" t="inlineStr">
        <is>
          <t>UNKNOWN</t>
        </is>
      </c>
      <c r="E1234" t="inlineStr">
        <is>
          <t>N/A</t>
        </is>
      </c>
      <c r="F1234">
        <f> 400.0 g</f>
        <v/>
      </c>
      <c r="G1234" t="inlineStr">
        <is>
          <t>Product has no value for 'package_size'</t>
        </is>
      </c>
    </row>
    <row r="1235">
      <c r="A1235" t="inlineStr">
        <is>
          <t>1.1.54</t>
        </is>
      </c>
      <c r="B1235" t="inlineStr">
        <is>
          <t>Althera HMO powder 400g</t>
        </is>
      </c>
      <c r="C1235" t="inlineStr">
        <is>
          <t>hypoallergenic</t>
        </is>
      </c>
      <c r="D1235" s="10" t="inlineStr">
        <is>
          <t>UNKNOWN</t>
        </is>
      </c>
      <c r="E1235" t="inlineStr">
        <is>
          <t>N/A</t>
        </is>
      </c>
      <c r="F1235" t="inlineStr">
        <is>
          <t>True</t>
        </is>
      </c>
      <c r="G1235" t="inlineStr">
        <is>
          <t>Cannot determine 'hypoallergenic' for this product</t>
        </is>
      </c>
    </row>
    <row r="1236">
      <c r="A1236" t="inlineStr">
        <is>
          <t>1.1.54</t>
        </is>
      </c>
      <c r="B1236" t="inlineStr">
        <is>
          <t>Althera HMO powder 400g</t>
        </is>
      </c>
      <c r="C1236" t="inlineStr">
        <is>
          <t>amino_acid_based</t>
        </is>
      </c>
      <c r="D1236" s="10" t="inlineStr">
        <is>
          <t>UNKNOWN</t>
        </is>
      </c>
      <c r="E1236" t="inlineStr">
        <is>
          <t>N/A</t>
        </is>
      </c>
      <c r="F1236" t="inlineStr">
        <is>
          <t>True</t>
        </is>
      </c>
      <c r="G1236" t="inlineStr">
        <is>
          <t>Cannot determine 'amino_acid_based' for this product</t>
        </is>
      </c>
    </row>
    <row r="1237">
      <c r="A1237" t="inlineStr">
        <is>
          <t>1.1.54</t>
        </is>
      </c>
      <c r="B1237" t="inlineStr">
        <is>
          <t>Althera HMO powder 400g</t>
        </is>
      </c>
      <c r="C1237" t="inlineStr">
        <is>
          <t>nutritionally_complete</t>
        </is>
      </c>
      <c r="D1237" s="10" t="inlineStr">
        <is>
          <t>UNKNOWN</t>
        </is>
      </c>
      <c r="E1237" t="inlineStr">
        <is>
          <t>N/A</t>
        </is>
      </c>
      <c r="F1237" t="inlineStr">
        <is>
          <t>True</t>
        </is>
      </c>
      <c r="G1237" t="inlineStr">
        <is>
          <t>Cannot determine 'nutritionally_complete' for this product</t>
        </is>
      </c>
    </row>
    <row r="1238">
      <c r="A1238" t="inlineStr">
        <is>
          <t>1.1.54</t>
        </is>
      </c>
      <c r="B1238" t="inlineStr">
        <is>
          <t>Althera HMO powder 400g</t>
        </is>
      </c>
      <c r="C1238" t="inlineStr">
        <is>
          <t>formulation</t>
        </is>
      </c>
      <c r="D1238" s="9" t="inlineStr">
        <is>
          <t>PASS</t>
        </is>
      </c>
      <c r="E1238" t="inlineStr">
        <is>
          <t>powder</t>
        </is>
      </c>
      <c r="F1238" t="inlineStr">
        <is>
          <t>powder</t>
        </is>
      </c>
      <c r="G1238" t="inlineStr"/>
    </row>
    <row r="1239">
      <c r="A1239" t="inlineStr">
        <is>
          <t>1.1.54</t>
        </is>
      </c>
      <c r="B1239" t="inlineStr">
        <is>
          <t>Alfamino HMO powder 400g</t>
        </is>
      </c>
      <c r="C1239" t="inlineStr">
        <is>
          <t>package_size</t>
        </is>
      </c>
      <c r="D1239" s="10" t="inlineStr">
        <is>
          <t>UNKNOWN</t>
        </is>
      </c>
      <c r="E1239" t="inlineStr">
        <is>
          <t>N/A</t>
        </is>
      </c>
      <c r="F1239">
        <f> 400.0 g</f>
        <v/>
      </c>
      <c r="G1239" t="inlineStr">
        <is>
          <t>Product has no value for 'package_size'</t>
        </is>
      </c>
    </row>
    <row r="1240">
      <c r="A1240" t="inlineStr">
        <is>
          <t>1.1.54</t>
        </is>
      </c>
      <c r="B1240" t="inlineStr">
        <is>
          <t>Alfamino HMO powder 400g</t>
        </is>
      </c>
      <c r="C1240" t="inlineStr">
        <is>
          <t>hypoallergenic</t>
        </is>
      </c>
      <c r="D1240" s="10" t="inlineStr">
        <is>
          <t>UNKNOWN</t>
        </is>
      </c>
      <c r="E1240" t="inlineStr">
        <is>
          <t>N/A</t>
        </is>
      </c>
      <c r="F1240" t="inlineStr">
        <is>
          <t>True</t>
        </is>
      </c>
      <c r="G1240" t="inlineStr">
        <is>
          <t>Cannot determine 'hypoallergenic' for this product</t>
        </is>
      </c>
    </row>
    <row r="1241">
      <c r="A1241" t="inlineStr">
        <is>
          <t>1.1.54</t>
        </is>
      </c>
      <c r="B1241" t="inlineStr">
        <is>
          <t>Alfamino HMO powder 400g</t>
        </is>
      </c>
      <c r="C1241" t="inlineStr">
        <is>
          <t>amino_acid_based</t>
        </is>
      </c>
      <c r="D1241" s="10" t="inlineStr">
        <is>
          <t>UNKNOWN</t>
        </is>
      </c>
      <c r="E1241" t="inlineStr">
        <is>
          <t>N/A</t>
        </is>
      </c>
      <c r="F1241" t="inlineStr">
        <is>
          <t>True</t>
        </is>
      </c>
      <c r="G1241" t="inlineStr">
        <is>
          <t>Cannot determine 'amino_acid_based' for this product</t>
        </is>
      </c>
    </row>
    <row r="1242">
      <c r="A1242" t="inlineStr">
        <is>
          <t>1.1.54</t>
        </is>
      </c>
      <c r="B1242" t="inlineStr">
        <is>
          <t>Alfamino HMO powder 400g</t>
        </is>
      </c>
      <c r="C1242" t="inlineStr">
        <is>
          <t>nutritionally_complete</t>
        </is>
      </c>
      <c r="D1242" s="10" t="inlineStr">
        <is>
          <t>UNKNOWN</t>
        </is>
      </c>
      <c r="E1242" t="inlineStr">
        <is>
          <t>N/A</t>
        </is>
      </c>
      <c r="F1242" t="inlineStr">
        <is>
          <t>True</t>
        </is>
      </c>
      <c r="G1242" t="inlineStr">
        <is>
          <t>Cannot determine 'nutritionally_complete' for this product</t>
        </is>
      </c>
    </row>
    <row r="1243">
      <c r="A1243" t="inlineStr">
        <is>
          <t>1.1.54</t>
        </is>
      </c>
      <c r="B1243" t="inlineStr">
        <is>
          <t>Alfamino HMO powder 400g</t>
        </is>
      </c>
      <c r="C1243" t="inlineStr">
        <is>
          <t>formulation</t>
        </is>
      </c>
      <c r="D1243" s="9" t="inlineStr">
        <is>
          <t>PASS</t>
        </is>
      </c>
      <c r="E1243" t="inlineStr">
        <is>
          <t>powder</t>
        </is>
      </c>
      <c r="F1243" t="inlineStr">
        <is>
          <t>powder</t>
        </is>
      </c>
      <c r="G1243" t="inlineStr"/>
    </row>
    <row r="1244">
      <c r="A1244" t="inlineStr">
        <is>
          <t>1.1.55</t>
        </is>
      </c>
      <c r="B1244" t="inlineStr">
        <is>
          <t>Althera HMO powder 400g</t>
        </is>
      </c>
      <c r="C1244" t="inlineStr">
        <is>
          <t>energy</t>
        </is>
      </c>
      <c r="D1244" s="9" t="inlineStr">
        <is>
          <t>PASS</t>
        </is>
      </c>
      <c r="E1244" t="inlineStr">
        <is>
          <t>66.0 kcal/100ml</t>
        </is>
      </c>
      <c r="F1244">
        <f> 66.0 kcal/100ml</f>
        <v/>
      </c>
      <c r="G1244" t="inlineStr"/>
    </row>
    <row r="1245">
      <c r="A1245" t="inlineStr">
        <is>
          <t>1.1.55</t>
        </is>
      </c>
      <c r="B1245" t="inlineStr">
        <is>
          <t>Althera HMO powder 400g</t>
        </is>
      </c>
      <c r="C1245" t="inlineStr">
        <is>
          <t>package_size</t>
        </is>
      </c>
      <c r="D1245" s="10" t="inlineStr">
        <is>
          <t>UNKNOWN</t>
        </is>
      </c>
      <c r="E1245" t="inlineStr">
        <is>
          <t>N/A</t>
        </is>
      </c>
      <c r="F1245">
        <f> 300.0 g</f>
        <v/>
      </c>
      <c r="G1245" t="inlineStr">
        <is>
          <t>Product has no value for 'package_size'</t>
        </is>
      </c>
    </row>
    <row r="1246">
      <c r="A1246" t="inlineStr">
        <is>
          <t>1.1.55</t>
        </is>
      </c>
      <c r="B1246" t="inlineStr">
        <is>
          <t>Althera HMO powder 400g</t>
        </is>
      </c>
      <c r="C1246" t="inlineStr">
        <is>
          <t>nutritionally_complete</t>
        </is>
      </c>
      <c r="D1246" s="10" t="inlineStr">
        <is>
          <t>UNKNOWN</t>
        </is>
      </c>
      <c r="E1246" t="inlineStr">
        <is>
          <t>N/A</t>
        </is>
      </c>
      <c r="F1246" t="inlineStr">
        <is>
          <t>True</t>
        </is>
      </c>
      <c r="G1246" t="inlineStr">
        <is>
          <t>Cannot determine 'nutritionally_complete' for this product</t>
        </is>
      </c>
    </row>
    <row r="1247">
      <c r="A1247" t="inlineStr">
        <is>
          <t>1.1.55</t>
        </is>
      </c>
      <c r="B1247" t="inlineStr">
        <is>
          <t>Althera HMO powder 400g</t>
        </is>
      </c>
      <c r="C1247" t="inlineStr">
        <is>
          <t>formulation</t>
        </is>
      </c>
      <c r="D1247" s="9" t="inlineStr">
        <is>
          <t>PASS</t>
        </is>
      </c>
      <c r="E1247" t="inlineStr">
        <is>
          <t>powder</t>
        </is>
      </c>
      <c r="F1247" t="inlineStr">
        <is>
          <t>powder</t>
        </is>
      </c>
      <c r="G1247" t="inlineStr"/>
    </row>
    <row r="1248">
      <c r="A1248" t="inlineStr">
        <is>
          <t>1.1.55</t>
        </is>
      </c>
      <c r="B1248" t="inlineStr">
        <is>
          <t>Alfamino HMO powder 400g</t>
        </is>
      </c>
      <c r="C1248" t="inlineStr">
        <is>
          <t>energy</t>
        </is>
      </c>
      <c r="D1248" s="9" t="inlineStr">
        <is>
          <t>PASS</t>
        </is>
      </c>
      <c r="E1248" t="inlineStr">
        <is>
          <t>66.0 kcal/100ml</t>
        </is>
      </c>
      <c r="F1248">
        <f> 66.0 kcal/100ml</f>
        <v/>
      </c>
      <c r="G1248" t="inlineStr"/>
    </row>
    <row r="1249">
      <c r="A1249" t="inlineStr">
        <is>
          <t>1.1.55</t>
        </is>
      </c>
      <c r="B1249" t="inlineStr">
        <is>
          <t>Alfamino HMO powder 400g</t>
        </is>
      </c>
      <c r="C1249" t="inlineStr">
        <is>
          <t>package_size</t>
        </is>
      </c>
      <c r="D1249" s="10" t="inlineStr">
        <is>
          <t>UNKNOWN</t>
        </is>
      </c>
      <c r="E1249" t="inlineStr">
        <is>
          <t>N/A</t>
        </is>
      </c>
      <c r="F1249">
        <f> 300.0 g</f>
        <v/>
      </c>
      <c r="G1249" t="inlineStr">
        <is>
          <t>Product has no value for 'package_size'</t>
        </is>
      </c>
    </row>
    <row r="1250">
      <c r="A1250" t="inlineStr">
        <is>
          <t>1.1.55</t>
        </is>
      </c>
      <c r="B1250" t="inlineStr">
        <is>
          <t>Alfamino HMO powder 400g</t>
        </is>
      </c>
      <c r="C1250" t="inlineStr">
        <is>
          <t>nutritionally_complete</t>
        </is>
      </c>
      <c r="D1250" s="10" t="inlineStr">
        <is>
          <t>UNKNOWN</t>
        </is>
      </c>
      <c r="E1250" t="inlineStr">
        <is>
          <t>N/A</t>
        </is>
      </c>
      <c r="F1250" t="inlineStr">
        <is>
          <t>True</t>
        </is>
      </c>
      <c r="G1250" t="inlineStr">
        <is>
          <t>Cannot determine 'nutritionally_complete' for this product</t>
        </is>
      </c>
    </row>
    <row r="1251">
      <c r="A1251" t="inlineStr">
        <is>
          <t>1.1.55</t>
        </is>
      </c>
      <c r="B1251" t="inlineStr">
        <is>
          <t>Alfamino HMO powder 400g</t>
        </is>
      </c>
      <c r="C1251" t="inlineStr">
        <is>
          <t>formulation</t>
        </is>
      </c>
      <c r="D1251" s="9" t="inlineStr">
        <is>
          <t>PASS</t>
        </is>
      </c>
      <c r="E1251" t="inlineStr">
        <is>
          <t>powder</t>
        </is>
      </c>
      <c r="F1251" t="inlineStr">
        <is>
          <t>powder</t>
        </is>
      </c>
      <c r="G1251" t="inlineStr"/>
    </row>
    <row r="1252">
      <c r="A1252" t="inlineStr">
        <is>
          <t>1.1.55</t>
        </is>
      </c>
      <c r="B1252" t="inlineStr">
        <is>
          <t>Alfaré HMO powder 400g</t>
        </is>
      </c>
      <c r="C1252" t="inlineStr">
        <is>
          <t>energy</t>
        </is>
      </c>
      <c r="D1252" s="9" t="inlineStr">
        <is>
          <t>PASS</t>
        </is>
      </c>
      <c r="E1252" t="inlineStr">
        <is>
          <t>67.0 kcal/100ml</t>
        </is>
      </c>
      <c r="F1252">
        <f> 66.0 kcal/100ml</f>
        <v/>
      </c>
      <c r="G1252" t="inlineStr"/>
    </row>
    <row r="1253">
      <c r="A1253" t="inlineStr">
        <is>
          <t>1.1.55</t>
        </is>
      </c>
      <c r="B1253" t="inlineStr">
        <is>
          <t>Alfaré HMO powder 400g</t>
        </is>
      </c>
      <c r="C1253" t="inlineStr">
        <is>
          <t>package_size</t>
        </is>
      </c>
      <c r="D1253" s="10" t="inlineStr">
        <is>
          <t>UNKNOWN</t>
        </is>
      </c>
      <c r="E1253" t="inlineStr">
        <is>
          <t>N/A</t>
        </is>
      </c>
      <c r="F1253">
        <f> 300.0 g</f>
        <v/>
      </c>
      <c r="G1253" t="inlineStr">
        <is>
          <t>Product has no value for 'package_size'</t>
        </is>
      </c>
    </row>
    <row r="1254">
      <c r="A1254" t="inlineStr">
        <is>
          <t>1.1.55</t>
        </is>
      </c>
      <c r="B1254" t="inlineStr">
        <is>
          <t>Alfaré HMO powder 400g</t>
        </is>
      </c>
      <c r="C1254" t="inlineStr">
        <is>
          <t>nutritionally_complete</t>
        </is>
      </c>
      <c r="D1254" s="10" t="inlineStr">
        <is>
          <t>UNKNOWN</t>
        </is>
      </c>
      <c r="E1254" t="inlineStr">
        <is>
          <t>N/A</t>
        </is>
      </c>
      <c r="F1254" t="inlineStr">
        <is>
          <t>True</t>
        </is>
      </c>
      <c r="G1254" t="inlineStr">
        <is>
          <t>Cannot determine 'nutritionally_complete' for this product</t>
        </is>
      </c>
    </row>
    <row r="1255">
      <c r="A1255" t="inlineStr">
        <is>
          <t>1.1.55</t>
        </is>
      </c>
      <c r="B1255" t="inlineStr">
        <is>
          <t>Alfaré HMO powder 400g</t>
        </is>
      </c>
      <c r="C1255" t="inlineStr">
        <is>
          <t>formulation</t>
        </is>
      </c>
      <c r="D1255" s="9" t="inlineStr">
        <is>
          <t>PASS</t>
        </is>
      </c>
      <c r="E1255" t="inlineStr">
        <is>
          <t>powder</t>
        </is>
      </c>
      <c r="F1255" t="inlineStr">
        <is>
          <t>powder</t>
        </is>
      </c>
      <c r="G1255" t="inlineStr"/>
    </row>
    <row r="1256">
      <c r="A1256" t="inlineStr">
        <is>
          <t>1.1.56</t>
        </is>
      </c>
      <c r="B1256" t="inlineStr">
        <is>
          <t>Resource Junior powder 400g</t>
        </is>
      </c>
      <c r="C1256" t="inlineStr">
        <is>
          <t>package_size</t>
        </is>
      </c>
      <c r="D1256" s="10" t="inlineStr">
        <is>
          <t>UNKNOWN</t>
        </is>
      </c>
      <c r="E1256" t="inlineStr">
        <is>
          <t>N/A</t>
        </is>
      </c>
      <c r="F1256">
        <f> 300.0 g</f>
        <v/>
      </c>
      <c r="G1256" t="inlineStr">
        <is>
          <t>Product has no value for 'package_size'</t>
        </is>
      </c>
    </row>
    <row r="1257">
      <c r="A1257" t="inlineStr">
        <is>
          <t>1.1.56</t>
        </is>
      </c>
      <c r="B1257" t="inlineStr">
        <is>
          <t>Resource Junior powder 400g</t>
        </is>
      </c>
      <c r="C1257" t="inlineStr">
        <is>
          <t>nutritionally_complete</t>
        </is>
      </c>
      <c r="D1257" s="10" t="inlineStr">
        <is>
          <t>UNKNOWN</t>
        </is>
      </c>
      <c r="E1257" t="inlineStr">
        <is>
          <t>N/A</t>
        </is>
      </c>
      <c r="F1257" t="inlineStr">
        <is>
          <t>True</t>
        </is>
      </c>
      <c r="G1257" t="inlineStr">
        <is>
          <t>Cannot determine 'nutritionally_complete' for this product</t>
        </is>
      </c>
    </row>
    <row r="1258">
      <c r="A1258" t="inlineStr">
        <is>
          <t>1.1.56</t>
        </is>
      </c>
      <c r="B1258" t="inlineStr">
        <is>
          <t>Resource Junior powder 400g</t>
        </is>
      </c>
      <c r="C1258" t="inlineStr">
        <is>
          <t>formulation</t>
        </is>
      </c>
      <c r="D1258" s="9" t="inlineStr">
        <is>
          <t>PASS</t>
        </is>
      </c>
      <c r="E1258" t="inlineStr">
        <is>
          <t>powder</t>
        </is>
      </c>
      <c r="F1258" t="inlineStr">
        <is>
          <t>powder</t>
        </is>
      </c>
      <c r="G1258" t="inlineStr"/>
    </row>
    <row r="1259">
      <c r="A1259" t="inlineStr">
        <is>
          <t>1.1.56</t>
        </is>
      </c>
      <c r="B1259" t="inlineStr">
        <is>
          <t>Althera HMO powder 400g</t>
        </is>
      </c>
      <c r="C1259" t="inlineStr">
        <is>
          <t>package_size</t>
        </is>
      </c>
      <c r="D1259" s="10" t="inlineStr">
        <is>
          <t>UNKNOWN</t>
        </is>
      </c>
      <c r="E1259" t="inlineStr">
        <is>
          <t>N/A</t>
        </is>
      </c>
      <c r="F1259">
        <f> 300.0 g</f>
        <v/>
      </c>
      <c r="G1259" t="inlineStr">
        <is>
          <t>Product has no value for 'package_size'</t>
        </is>
      </c>
    </row>
    <row r="1260">
      <c r="A1260" t="inlineStr">
        <is>
          <t>1.1.56</t>
        </is>
      </c>
      <c r="B1260" t="inlineStr">
        <is>
          <t>Althera HMO powder 400g</t>
        </is>
      </c>
      <c r="C1260" t="inlineStr">
        <is>
          <t>nutritionally_complete</t>
        </is>
      </c>
      <c r="D1260" s="10" t="inlineStr">
        <is>
          <t>UNKNOWN</t>
        </is>
      </c>
      <c r="E1260" t="inlineStr">
        <is>
          <t>N/A</t>
        </is>
      </c>
      <c r="F1260" t="inlineStr">
        <is>
          <t>True</t>
        </is>
      </c>
      <c r="G1260" t="inlineStr">
        <is>
          <t>Cannot determine 'nutritionally_complete' for this product</t>
        </is>
      </c>
    </row>
    <row r="1261">
      <c r="A1261" t="inlineStr">
        <is>
          <t>1.1.56</t>
        </is>
      </c>
      <c r="B1261" t="inlineStr">
        <is>
          <t>Althera HMO powder 400g</t>
        </is>
      </c>
      <c r="C1261" t="inlineStr">
        <is>
          <t>formulation</t>
        </is>
      </c>
      <c r="D1261" s="9" t="inlineStr">
        <is>
          <t>PASS</t>
        </is>
      </c>
      <c r="E1261" t="inlineStr">
        <is>
          <t>powder</t>
        </is>
      </c>
      <c r="F1261" t="inlineStr">
        <is>
          <t>powder</t>
        </is>
      </c>
      <c r="G1261" t="inlineStr"/>
    </row>
    <row r="1262">
      <c r="A1262" t="inlineStr">
        <is>
          <t>1.1.56</t>
        </is>
      </c>
      <c r="B1262" t="inlineStr">
        <is>
          <t>Alfamino HMO powder 400g</t>
        </is>
      </c>
      <c r="C1262" t="inlineStr">
        <is>
          <t>package_size</t>
        </is>
      </c>
      <c r="D1262" s="10" t="inlineStr">
        <is>
          <t>UNKNOWN</t>
        </is>
      </c>
      <c r="E1262" t="inlineStr">
        <is>
          <t>N/A</t>
        </is>
      </c>
      <c r="F1262">
        <f> 300.0 g</f>
        <v/>
      </c>
      <c r="G1262" t="inlineStr">
        <is>
          <t>Product has no value for 'package_size'</t>
        </is>
      </c>
    </row>
    <row r="1263">
      <c r="A1263" t="inlineStr">
        <is>
          <t>1.1.56</t>
        </is>
      </c>
      <c r="B1263" t="inlineStr">
        <is>
          <t>Alfamino HMO powder 400g</t>
        </is>
      </c>
      <c r="C1263" t="inlineStr">
        <is>
          <t>nutritionally_complete</t>
        </is>
      </c>
      <c r="D1263" s="10" t="inlineStr">
        <is>
          <t>UNKNOWN</t>
        </is>
      </c>
      <c r="E1263" t="inlineStr">
        <is>
          <t>N/A</t>
        </is>
      </c>
      <c r="F1263" t="inlineStr">
        <is>
          <t>True</t>
        </is>
      </c>
      <c r="G1263" t="inlineStr">
        <is>
          <t>Cannot determine 'nutritionally_complete' for this product</t>
        </is>
      </c>
    </row>
    <row r="1264">
      <c r="A1264" t="inlineStr">
        <is>
          <t>1.1.56</t>
        </is>
      </c>
      <c r="B1264" t="inlineStr">
        <is>
          <t>Alfamino HMO powder 400g</t>
        </is>
      </c>
      <c r="C1264" t="inlineStr">
        <is>
          <t>formulation</t>
        </is>
      </c>
      <c r="D1264" s="9" t="inlineStr">
        <is>
          <t>PASS</t>
        </is>
      </c>
      <c r="E1264" t="inlineStr">
        <is>
          <t>powder</t>
        </is>
      </c>
      <c r="F1264" t="inlineStr">
        <is>
          <t>powder</t>
        </is>
      </c>
      <c r="G1264" t="inlineStr"/>
    </row>
    <row r="1265">
      <c r="A1265" t="inlineStr">
        <is>
          <t>1.1.57</t>
        </is>
      </c>
      <c r="B1265" t="inlineStr">
        <is>
          <t>Resource Junior powder 400g</t>
        </is>
      </c>
      <c r="C1265" t="inlineStr">
        <is>
          <t>package_size</t>
        </is>
      </c>
      <c r="D1265" s="10" t="inlineStr">
        <is>
          <t>UNKNOWN</t>
        </is>
      </c>
      <c r="E1265" t="inlineStr">
        <is>
          <t>N/A</t>
        </is>
      </c>
      <c r="F1265">
        <f> 300.0 g</f>
        <v/>
      </c>
      <c r="G1265" t="inlineStr">
        <is>
          <t>Product has no value for 'package_size'</t>
        </is>
      </c>
    </row>
    <row r="1266">
      <c r="A1266" t="inlineStr">
        <is>
          <t>1.1.57</t>
        </is>
      </c>
      <c r="B1266" t="inlineStr">
        <is>
          <t>Resource Junior powder 400g</t>
        </is>
      </c>
      <c r="C1266" t="inlineStr">
        <is>
          <t>nutritionally_complete</t>
        </is>
      </c>
      <c r="D1266" s="10" t="inlineStr">
        <is>
          <t>UNKNOWN</t>
        </is>
      </c>
      <c r="E1266" t="inlineStr">
        <is>
          <t>N/A</t>
        </is>
      </c>
      <c r="F1266" t="inlineStr">
        <is>
          <t>True</t>
        </is>
      </c>
      <c r="G1266" t="inlineStr">
        <is>
          <t>Cannot determine 'nutritionally_complete' for this product</t>
        </is>
      </c>
    </row>
    <row r="1267">
      <c r="A1267" t="inlineStr">
        <is>
          <t>1.1.57</t>
        </is>
      </c>
      <c r="B1267" t="inlineStr">
        <is>
          <t>Resource Junior powder 400g</t>
        </is>
      </c>
      <c r="C1267" t="inlineStr">
        <is>
          <t>formulation</t>
        </is>
      </c>
      <c r="D1267" s="9" t="inlineStr">
        <is>
          <t>PASS</t>
        </is>
      </c>
      <c r="E1267" t="inlineStr">
        <is>
          <t>powder</t>
        </is>
      </c>
      <c r="F1267" t="inlineStr">
        <is>
          <t>powder</t>
        </is>
      </c>
      <c r="G1267" t="inlineStr"/>
    </row>
    <row r="1268">
      <c r="A1268" t="inlineStr">
        <is>
          <t>1.1.57</t>
        </is>
      </c>
      <c r="B1268" t="inlineStr">
        <is>
          <t>Althera HMO powder 400g</t>
        </is>
      </c>
      <c r="C1268" t="inlineStr">
        <is>
          <t>package_size</t>
        </is>
      </c>
      <c r="D1268" s="10" t="inlineStr">
        <is>
          <t>UNKNOWN</t>
        </is>
      </c>
      <c r="E1268" t="inlineStr">
        <is>
          <t>N/A</t>
        </is>
      </c>
      <c r="F1268">
        <f> 300.0 g</f>
        <v/>
      </c>
      <c r="G1268" t="inlineStr">
        <is>
          <t>Product has no value for 'package_size'</t>
        </is>
      </c>
    </row>
    <row r="1269">
      <c r="A1269" t="inlineStr">
        <is>
          <t>1.1.57</t>
        </is>
      </c>
      <c r="B1269" t="inlineStr">
        <is>
          <t>Althera HMO powder 400g</t>
        </is>
      </c>
      <c r="C1269" t="inlineStr">
        <is>
          <t>nutritionally_complete</t>
        </is>
      </c>
      <c r="D1269" s="10" t="inlineStr">
        <is>
          <t>UNKNOWN</t>
        </is>
      </c>
      <c r="E1269" t="inlineStr">
        <is>
          <t>N/A</t>
        </is>
      </c>
      <c r="F1269" t="inlineStr">
        <is>
          <t>True</t>
        </is>
      </c>
      <c r="G1269" t="inlineStr">
        <is>
          <t>Cannot determine 'nutritionally_complete' for this product</t>
        </is>
      </c>
    </row>
    <row r="1270">
      <c r="A1270" t="inlineStr">
        <is>
          <t>1.1.57</t>
        </is>
      </c>
      <c r="B1270" t="inlineStr">
        <is>
          <t>Althera HMO powder 400g</t>
        </is>
      </c>
      <c r="C1270" t="inlineStr">
        <is>
          <t>formulation</t>
        </is>
      </c>
      <c r="D1270" s="9" t="inlineStr">
        <is>
          <t>PASS</t>
        </is>
      </c>
      <c r="E1270" t="inlineStr">
        <is>
          <t>powder</t>
        </is>
      </c>
      <c r="F1270" t="inlineStr">
        <is>
          <t>powder</t>
        </is>
      </c>
      <c r="G1270" t="inlineStr"/>
    </row>
    <row r="1271">
      <c r="A1271" t="inlineStr">
        <is>
          <t>1.1.57</t>
        </is>
      </c>
      <c r="B1271" t="inlineStr">
        <is>
          <t>Alfamino HMO powder 400g</t>
        </is>
      </c>
      <c r="C1271" t="inlineStr">
        <is>
          <t>package_size</t>
        </is>
      </c>
      <c r="D1271" s="10" t="inlineStr">
        <is>
          <t>UNKNOWN</t>
        </is>
      </c>
      <c r="E1271" t="inlineStr">
        <is>
          <t>N/A</t>
        </is>
      </c>
      <c r="F1271">
        <f> 300.0 g</f>
        <v/>
      </c>
      <c r="G1271" t="inlineStr">
        <is>
          <t>Product has no value for 'package_size'</t>
        </is>
      </c>
    </row>
    <row r="1272">
      <c r="A1272" t="inlineStr">
        <is>
          <t>1.1.57</t>
        </is>
      </c>
      <c r="B1272" t="inlineStr">
        <is>
          <t>Alfamino HMO powder 400g</t>
        </is>
      </c>
      <c r="C1272" t="inlineStr">
        <is>
          <t>nutritionally_complete</t>
        </is>
      </c>
      <c r="D1272" s="10" t="inlineStr">
        <is>
          <t>UNKNOWN</t>
        </is>
      </c>
      <c r="E1272" t="inlineStr">
        <is>
          <t>N/A</t>
        </is>
      </c>
      <c r="F1272" t="inlineStr">
        <is>
          <t>True</t>
        </is>
      </c>
      <c r="G1272" t="inlineStr">
        <is>
          <t>Cannot determine 'nutritionally_complete' for this product</t>
        </is>
      </c>
    </row>
    <row r="1273">
      <c r="A1273" t="inlineStr">
        <is>
          <t>1.1.57</t>
        </is>
      </c>
      <c r="B1273" t="inlineStr">
        <is>
          <t>Alfamino HMO powder 400g</t>
        </is>
      </c>
      <c r="C1273" t="inlineStr">
        <is>
          <t>formulation</t>
        </is>
      </c>
      <c r="D1273" s="9" t="inlineStr">
        <is>
          <t>PASS</t>
        </is>
      </c>
      <c r="E1273" t="inlineStr">
        <is>
          <t>powder</t>
        </is>
      </c>
      <c r="F1273" t="inlineStr">
        <is>
          <t>powder</t>
        </is>
      </c>
      <c r="G1273" t="inlineStr"/>
    </row>
    <row r="1274">
      <c r="A1274" t="inlineStr">
        <is>
          <t>1.1.58</t>
        </is>
      </c>
      <c r="B1274" t="inlineStr">
        <is>
          <t>Resource Junior powder 400g</t>
        </is>
      </c>
      <c r="C1274" t="inlineStr">
        <is>
          <t>package_size</t>
        </is>
      </c>
      <c r="D1274" s="10" t="inlineStr">
        <is>
          <t>UNKNOWN</t>
        </is>
      </c>
      <c r="E1274" t="inlineStr">
        <is>
          <t>N/A</t>
        </is>
      </c>
      <c r="F1274">
        <f> 400.0 g</f>
        <v/>
      </c>
      <c r="G1274" t="inlineStr">
        <is>
          <t>Product has no value for 'package_size'</t>
        </is>
      </c>
    </row>
    <row r="1275">
      <c r="A1275" t="inlineStr">
        <is>
          <t>1.1.58</t>
        </is>
      </c>
      <c r="B1275" t="inlineStr">
        <is>
          <t>Resource Junior powder 400g</t>
        </is>
      </c>
      <c r="C1275" t="inlineStr">
        <is>
          <t>nutritionally_complete</t>
        </is>
      </c>
      <c r="D1275" s="10" t="inlineStr">
        <is>
          <t>UNKNOWN</t>
        </is>
      </c>
      <c r="E1275" t="inlineStr">
        <is>
          <t>N/A</t>
        </is>
      </c>
      <c r="F1275" t="inlineStr">
        <is>
          <t>True</t>
        </is>
      </c>
      <c r="G1275" t="inlineStr">
        <is>
          <t>Cannot determine 'nutritionally_complete' for this product</t>
        </is>
      </c>
    </row>
    <row r="1276">
      <c r="A1276" t="inlineStr">
        <is>
          <t>1.1.58</t>
        </is>
      </c>
      <c r="B1276" t="inlineStr">
        <is>
          <t>Resource Junior powder 400g</t>
        </is>
      </c>
      <c r="C1276" t="inlineStr">
        <is>
          <t>formulation</t>
        </is>
      </c>
      <c r="D1276" s="9" t="inlineStr">
        <is>
          <t>PASS</t>
        </is>
      </c>
      <c r="E1276" t="inlineStr">
        <is>
          <t>powder</t>
        </is>
      </c>
      <c r="F1276" t="inlineStr">
        <is>
          <t>powder</t>
        </is>
      </c>
      <c r="G1276" t="inlineStr"/>
    </row>
    <row r="1277">
      <c r="A1277" t="inlineStr">
        <is>
          <t>1.1.58</t>
        </is>
      </c>
      <c r="B1277" t="inlineStr">
        <is>
          <t>Althera HMO powder 400g</t>
        </is>
      </c>
      <c r="C1277" t="inlineStr">
        <is>
          <t>package_size</t>
        </is>
      </c>
      <c r="D1277" s="10" t="inlineStr">
        <is>
          <t>UNKNOWN</t>
        </is>
      </c>
      <c r="E1277" t="inlineStr">
        <is>
          <t>N/A</t>
        </is>
      </c>
      <c r="F1277">
        <f> 400.0 g</f>
        <v/>
      </c>
      <c r="G1277" t="inlineStr">
        <is>
          <t>Product has no value for 'package_size'</t>
        </is>
      </c>
    </row>
    <row r="1278">
      <c r="A1278" t="inlineStr">
        <is>
          <t>1.1.58</t>
        </is>
      </c>
      <c r="B1278" t="inlineStr">
        <is>
          <t>Althera HMO powder 400g</t>
        </is>
      </c>
      <c r="C1278" t="inlineStr">
        <is>
          <t>nutritionally_complete</t>
        </is>
      </c>
      <c r="D1278" s="10" t="inlineStr">
        <is>
          <t>UNKNOWN</t>
        </is>
      </c>
      <c r="E1278" t="inlineStr">
        <is>
          <t>N/A</t>
        </is>
      </c>
      <c r="F1278" t="inlineStr">
        <is>
          <t>True</t>
        </is>
      </c>
      <c r="G1278" t="inlineStr">
        <is>
          <t>Cannot determine 'nutritionally_complete' for this product</t>
        </is>
      </c>
    </row>
    <row r="1279">
      <c r="A1279" t="inlineStr">
        <is>
          <t>1.1.58</t>
        </is>
      </c>
      <c r="B1279" t="inlineStr">
        <is>
          <t>Althera HMO powder 400g</t>
        </is>
      </c>
      <c r="C1279" t="inlineStr">
        <is>
          <t>formulation</t>
        </is>
      </c>
      <c r="D1279" s="9" t="inlineStr">
        <is>
          <t>PASS</t>
        </is>
      </c>
      <c r="E1279" t="inlineStr">
        <is>
          <t>powder</t>
        </is>
      </c>
      <c r="F1279" t="inlineStr">
        <is>
          <t>powder</t>
        </is>
      </c>
      <c r="G1279" t="inlineStr"/>
    </row>
    <row r="1280">
      <c r="A1280" t="inlineStr">
        <is>
          <t>1.1.58</t>
        </is>
      </c>
      <c r="B1280" t="inlineStr">
        <is>
          <t>Alfamino HMO powder 400g</t>
        </is>
      </c>
      <c r="C1280" t="inlineStr">
        <is>
          <t>package_size</t>
        </is>
      </c>
      <c r="D1280" s="10" t="inlineStr">
        <is>
          <t>UNKNOWN</t>
        </is>
      </c>
      <c r="E1280" t="inlineStr">
        <is>
          <t>N/A</t>
        </is>
      </c>
      <c r="F1280">
        <f> 400.0 g</f>
        <v/>
      </c>
      <c r="G1280" t="inlineStr">
        <is>
          <t>Product has no value for 'package_size'</t>
        </is>
      </c>
    </row>
    <row r="1281">
      <c r="A1281" t="inlineStr">
        <is>
          <t>1.1.58</t>
        </is>
      </c>
      <c r="B1281" t="inlineStr">
        <is>
          <t>Alfamino HMO powder 400g</t>
        </is>
      </c>
      <c r="C1281" t="inlineStr">
        <is>
          <t>nutritionally_complete</t>
        </is>
      </c>
      <c r="D1281" s="10" t="inlineStr">
        <is>
          <t>UNKNOWN</t>
        </is>
      </c>
      <c r="E1281" t="inlineStr">
        <is>
          <t>N/A</t>
        </is>
      </c>
      <c r="F1281" t="inlineStr">
        <is>
          <t>True</t>
        </is>
      </c>
      <c r="G1281" t="inlineStr">
        <is>
          <t>Cannot determine 'nutritionally_complete' for this product</t>
        </is>
      </c>
    </row>
    <row r="1282">
      <c r="A1282" t="inlineStr">
        <is>
          <t>1.1.58</t>
        </is>
      </c>
      <c r="B1282" t="inlineStr">
        <is>
          <t>Alfamino HMO powder 400g</t>
        </is>
      </c>
      <c r="C1282" t="inlineStr">
        <is>
          <t>formulation</t>
        </is>
      </c>
      <c r="D1282" s="9" t="inlineStr">
        <is>
          <t>PASS</t>
        </is>
      </c>
      <c r="E1282" t="inlineStr">
        <is>
          <t>powder</t>
        </is>
      </c>
      <c r="F1282" t="inlineStr">
        <is>
          <t>powder</t>
        </is>
      </c>
      <c r="G1282" t="inlineStr"/>
    </row>
    <row r="1283">
      <c r="A1283" t="inlineStr">
        <is>
          <t>1.1.59</t>
        </is>
      </c>
      <c r="B1283" t="inlineStr">
        <is>
          <t>Isosource Standard 500 ml</t>
        </is>
      </c>
      <c r="C1283" t="inlineStr">
        <is>
          <t>energy</t>
        </is>
      </c>
      <c r="D1283" s="11" t="inlineStr">
        <is>
          <t>FAIL</t>
        </is>
      </c>
      <c r="E1283" t="inlineStr">
        <is>
          <t>103.0 kcal/100ml</t>
        </is>
      </c>
      <c r="F1283" t="inlineStr">
        <is>
          <t>&gt;= 450.0 kcal/100ml</t>
        </is>
      </c>
      <c r="G1283" t="inlineStr">
        <is>
          <t>103.0 does not satisfy &gt;= 450.0</t>
        </is>
      </c>
    </row>
    <row r="1284">
      <c r="A1284" t="inlineStr">
        <is>
          <t>1.1.59</t>
        </is>
      </c>
      <c r="B1284" t="inlineStr">
        <is>
          <t>Isosource Standard 500 ml</t>
        </is>
      </c>
      <c r="C1284" t="inlineStr">
        <is>
          <t>package_size</t>
        </is>
      </c>
      <c r="D1284" s="10" t="inlineStr">
        <is>
          <t>UNKNOWN</t>
        </is>
      </c>
      <c r="E1284" t="inlineStr">
        <is>
          <t>N/A</t>
        </is>
      </c>
      <c r="F1284">
        <f> 250.0 ml</f>
        <v/>
      </c>
      <c r="G1284" t="inlineStr">
        <is>
          <t>Product has no value for 'package_size'</t>
        </is>
      </c>
    </row>
    <row r="1285">
      <c r="A1285" t="inlineStr">
        <is>
          <t>1.1.59</t>
        </is>
      </c>
      <c r="B1285" t="inlineStr">
        <is>
          <t>Isosource Standard 500 ml</t>
        </is>
      </c>
      <c r="C1285" t="inlineStr">
        <is>
          <t>nutritionally_complete</t>
        </is>
      </c>
      <c r="D1285" s="10" t="inlineStr">
        <is>
          <t>UNKNOWN</t>
        </is>
      </c>
      <c r="E1285" t="inlineStr">
        <is>
          <t>N/A</t>
        </is>
      </c>
      <c r="F1285" t="inlineStr">
        <is>
          <t>True</t>
        </is>
      </c>
      <c r="G1285" t="inlineStr">
        <is>
          <t>Cannot determine 'nutritionally_complete' for this product</t>
        </is>
      </c>
    </row>
    <row r="1286">
      <c r="A1286" t="inlineStr">
        <is>
          <t>1.1.59</t>
        </is>
      </c>
      <c r="B1286" t="inlineStr">
        <is>
          <t>Isosource Standard 500 ml</t>
        </is>
      </c>
      <c r="C1286" t="inlineStr">
        <is>
          <t>formulation</t>
        </is>
      </c>
      <c r="D1286" s="11" t="inlineStr">
        <is>
          <t>FAIL</t>
        </is>
      </c>
      <c r="E1286" t="inlineStr">
        <is>
          <t>liquid</t>
        </is>
      </c>
      <c r="F1286" t="inlineStr">
        <is>
          <t>emulsion</t>
        </is>
      </c>
      <c r="G1286" t="inlineStr">
        <is>
          <t>'liquid' != 'emulsion'</t>
        </is>
      </c>
    </row>
    <row r="1287">
      <c r="A1287" t="inlineStr">
        <is>
          <t>1.1.59</t>
        </is>
      </c>
      <c r="B1287" t="inlineStr">
        <is>
          <t>Isosource Standard 1000 ml</t>
        </is>
      </c>
      <c r="C1287" t="inlineStr">
        <is>
          <t>energy</t>
        </is>
      </c>
      <c r="D1287" s="11" t="inlineStr">
        <is>
          <t>FAIL</t>
        </is>
      </c>
      <c r="E1287" t="inlineStr">
        <is>
          <t>103.0 kcal/100ml</t>
        </is>
      </c>
      <c r="F1287" t="inlineStr">
        <is>
          <t>&gt;= 450.0 kcal/100ml</t>
        </is>
      </c>
      <c r="G1287" t="inlineStr">
        <is>
          <t>103.0 does not satisfy &gt;= 450.0</t>
        </is>
      </c>
    </row>
    <row r="1288">
      <c r="A1288" t="inlineStr">
        <is>
          <t>1.1.59</t>
        </is>
      </c>
      <c r="B1288" t="inlineStr">
        <is>
          <t>Isosource Standard 1000 ml</t>
        </is>
      </c>
      <c r="C1288" t="inlineStr">
        <is>
          <t>package_size</t>
        </is>
      </c>
      <c r="D1288" s="10" t="inlineStr">
        <is>
          <t>UNKNOWN</t>
        </is>
      </c>
      <c r="E1288" t="inlineStr">
        <is>
          <t>N/A</t>
        </is>
      </c>
      <c r="F1288">
        <f> 250.0 ml</f>
        <v/>
      </c>
      <c r="G1288" t="inlineStr">
        <is>
          <t>Product has no value for 'package_size'</t>
        </is>
      </c>
    </row>
    <row r="1289">
      <c r="A1289" t="inlineStr">
        <is>
          <t>1.1.59</t>
        </is>
      </c>
      <c r="B1289" t="inlineStr">
        <is>
          <t>Isosource Standard 1000 ml</t>
        </is>
      </c>
      <c r="C1289" t="inlineStr">
        <is>
          <t>nutritionally_complete</t>
        </is>
      </c>
      <c r="D1289" s="10" t="inlineStr">
        <is>
          <t>UNKNOWN</t>
        </is>
      </c>
      <c r="E1289" t="inlineStr">
        <is>
          <t>N/A</t>
        </is>
      </c>
      <c r="F1289" t="inlineStr">
        <is>
          <t>True</t>
        </is>
      </c>
      <c r="G1289" t="inlineStr">
        <is>
          <t>Cannot determine 'nutritionally_complete' for this product</t>
        </is>
      </c>
    </row>
    <row r="1290">
      <c r="A1290" t="inlineStr">
        <is>
          <t>1.1.59</t>
        </is>
      </c>
      <c r="B1290" t="inlineStr">
        <is>
          <t>Isosource Standard 1000 ml</t>
        </is>
      </c>
      <c r="C1290" t="inlineStr">
        <is>
          <t>formulation</t>
        </is>
      </c>
      <c r="D1290" s="11" t="inlineStr">
        <is>
          <t>FAIL</t>
        </is>
      </c>
      <c r="E1290" t="inlineStr">
        <is>
          <t>liquid</t>
        </is>
      </c>
      <c r="F1290" t="inlineStr">
        <is>
          <t>emulsion</t>
        </is>
      </c>
      <c r="G1290" t="inlineStr">
        <is>
          <t>'liquid' != 'emulsion'</t>
        </is>
      </c>
    </row>
    <row r="1291">
      <c r="A1291" t="inlineStr">
        <is>
          <t>1.1.59</t>
        </is>
      </c>
      <c r="B1291" t="inlineStr">
        <is>
          <t>Isosource Standard Fibre 500 ml</t>
        </is>
      </c>
      <c r="C1291" t="inlineStr">
        <is>
          <t>energy</t>
        </is>
      </c>
      <c r="D1291" s="11" t="inlineStr">
        <is>
          <t>FAIL</t>
        </is>
      </c>
      <c r="E1291" t="inlineStr">
        <is>
          <t>103.0 kcal/100ml</t>
        </is>
      </c>
      <c r="F1291" t="inlineStr">
        <is>
          <t>&gt;= 450.0 kcal/100ml</t>
        </is>
      </c>
      <c r="G1291" t="inlineStr">
        <is>
          <t>103.0 does not satisfy &gt;= 450.0</t>
        </is>
      </c>
    </row>
    <row r="1292">
      <c r="A1292" t="inlineStr">
        <is>
          <t>1.1.59</t>
        </is>
      </c>
      <c r="B1292" t="inlineStr">
        <is>
          <t>Isosource Standard Fibre 500 ml</t>
        </is>
      </c>
      <c r="C1292" t="inlineStr">
        <is>
          <t>package_size</t>
        </is>
      </c>
      <c r="D1292" s="10" t="inlineStr">
        <is>
          <t>UNKNOWN</t>
        </is>
      </c>
      <c r="E1292" t="inlineStr">
        <is>
          <t>N/A</t>
        </is>
      </c>
      <c r="F1292">
        <f> 250.0 ml</f>
        <v/>
      </c>
      <c r="G1292" t="inlineStr">
        <is>
          <t>Product has no value for 'package_size'</t>
        </is>
      </c>
    </row>
    <row r="1293">
      <c r="A1293" t="inlineStr">
        <is>
          <t>1.1.59</t>
        </is>
      </c>
      <c r="B1293" t="inlineStr">
        <is>
          <t>Isosource Standard Fibre 500 ml</t>
        </is>
      </c>
      <c r="C1293" t="inlineStr">
        <is>
          <t>nutritionally_complete</t>
        </is>
      </c>
      <c r="D1293" s="10" t="inlineStr">
        <is>
          <t>UNKNOWN</t>
        </is>
      </c>
      <c r="E1293" t="inlineStr">
        <is>
          <t>N/A</t>
        </is>
      </c>
      <c r="F1293" t="inlineStr">
        <is>
          <t>True</t>
        </is>
      </c>
      <c r="G1293" t="inlineStr">
        <is>
          <t>Cannot determine 'nutritionally_complete' for this product</t>
        </is>
      </c>
    </row>
    <row r="1294">
      <c r="A1294" t="inlineStr">
        <is>
          <t>1.1.59</t>
        </is>
      </c>
      <c r="B1294" t="inlineStr">
        <is>
          <t>Isosource Standard Fibre 500 ml</t>
        </is>
      </c>
      <c r="C1294" t="inlineStr">
        <is>
          <t>formulation</t>
        </is>
      </c>
      <c r="D1294" s="11" t="inlineStr">
        <is>
          <t>FAIL</t>
        </is>
      </c>
      <c r="E1294" t="inlineStr">
        <is>
          <t>liquid</t>
        </is>
      </c>
      <c r="F1294" t="inlineStr">
        <is>
          <t>emulsion</t>
        </is>
      </c>
      <c r="G1294" t="inlineStr">
        <is>
          <t>'liquid' != 'emulsion'</t>
        </is>
      </c>
    </row>
    <row r="1295">
      <c r="A1295" t="inlineStr">
        <is>
          <t>1.1.60</t>
        </is>
      </c>
      <c r="B1295" t="inlineStr">
        <is>
          <t>Isosource Standard 500 ml</t>
        </is>
      </c>
      <c r="C1295" t="inlineStr">
        <is>
          <t>package_size</t>
        </is>
      </c>
      <c r="D1295" s="10" t="inlineStr">
        <is>
          <t>UNKNOWN</t>
        </is>
      </c>
      <c r="E1295" t="inlineStr">
        <is>
          <t>N/A</t>
        </is>
      </c>
      <c r="F1295">
        <f> 500.0 ml</f>
        <v/>
      </c>
      <c r="G1295" t="inlineStr">
        <is>
          <t>Product has no value for 'package_size'</t>
        </is>
      </c>
    </row>
    <row r="1296">
      <c r="A1296" t="inlineStr">
        <is>
          <t>1.1.60</t>
        </is>
      </c>
      <c r="B1296" t="inlineStr">
        <is>
          <t>Isosource Standard 500 ml</t>
        </is>
      </c>
      <c r="C1296" t="inlineStr">
        <is>
          <t>nutritionally_complete</t>
        </is>
      </c>
      <c r="D1296" s="10" t="inlineStr">
        <is>
          <t>UNKNOWN</t>
        </is>
      </c>
      <c r="E1296" t="inlineStr">
        <is>
          <t>N/A</t>
        </is>
      </c>
      <c r="F1296" t="inlineStr">
        <is>
          <t>True</t>
        </is>
      </c>
      <c r="G1296" t="inlineStr">
        <is>
          <t>Cannot determine 'nutritionally_complete' for this product</t>
        </is>
      </c>
    </row>
    <row r="1297">
      <c r="A1297" t="inlineStr">
        <is>
          <t>1.1.60</t>
        </is>
      </c>
      <c r="B1297" t="inlineStr">
        <is>
          <t>Isosource Standard 1000 ml</t>
        </is>
      </c>
      <c r="C1297" t="inlineStr">
        <is>
          <t>package_size</t>
        </is>
      </c>
      <c r="D1297" s="10" t="inlineStr">
        <is>
          <t>UNKNOWN</t>
        </is>
      </c>
      <c r="E1297" t="inlineStr">
        <is>
          <t>N/A</t>
        </is>
      </c>
      <c r="F1297">
        <f> 500.0 ml</f>
        <v/>
      </c>
      <c r="G1297" t="inlineStr">
        <is>
          <t>Product has no value for 'package_size'</t>
        </is>
      </c>
    </row>
    <row r="1298">
      <c r="A1298" t="inlineStr">
        <is>
          <t>1.1.60</t>
        </is>
      </c>
      <c r="B1298" t="inlineStr">
        <is>
          <t>Isosource Standard 1000 ml</t>
        </is>
      </c>
      <c r="C1298" t="inlineStr">
        <is>
          <t>nutritionally_complete</t>
        </is>
      </c>
      <c r="D1298" s="10" t="inlineStr">
        <is>
          <t>UNKNOWN</t>
        </is>
      </c>
      <c r="E1298" t="inlineStr">
        <is>
          <t>N/A</t>
        </is>
      </c>
      <c r="F1298" t="inlineStr">
        <is>
          <t>True</t>
        </is>
      </c>
      <c r="G1298" t="inlineStr">
        <is>
          <t>Cannot determine 'nutritionally_complete' for this product</t>
        </is>
      </c>
    </row>
    <row r="1299">
      <c r="A1299" t="inlineStr">
        <is>
          <t>1.1.60</t>
        </is>
      </c>
      <c r="B1299" t="inlineStr">
        <is>
          <t>Isosource Standard Fibre 500 ml</t>
        </is>
      </c>
      <c r="C1299" t="inlineStr">
        <is>
          <t>package_size</t>
        </is>
      </c>
      <c r="D1299" s="10" t="inlineStr">
        <is>
          <t>UNKNOWN</t>
        </is>
      </c>
      <c r="E1299" t="inlineStr">
        <is>
          <t>N/A</t>
        </is>
      </c>
      <c r="F1299">
        <f> 500.0 ml</f>
        <v/>
      </c>
      <c r="G1299" t="inlineStr">
        <is>
          <t>Product has no value for 'package_size'</t>
        </is>
      </c>
    </row>
    <row r="1300">
      <c r="A1300" t="inlineStr">
        <is>
          <t>1.1.60</t>
        </is>
      </c>
      <c r="B1300" t="inlineStr">
        <is>
          <t>Isosource Standard Fibre 500 ml</t>
        </is>
      </c>
      <c r="C1300" t="inlineStr">
        <is>
          <t>nutritionally_complete</t>
        </is>
      </c>
      <c r="D1300" s="10" t="inlineStr">
        <is>
          <t>UNKNOWN</t>
        </is>
      </c>
      <c r="E1300" t="inlineStr">
        <is>
          <t>N/A</t>
        </is>
      </c>
      <c r="F1300" t="inlineStr">
        <is>
          <t>True</t>
        </is>
      </c>
      <c r="G1300" t="inlineStr">
        <is>
          <t>Cannot determine 'nutritionally_complete' for this product</t>
        </is>
      </c>
    </row>
    <row r="1301">
      <c r="A1301" t="inlineStr">
        <is>
          <t>1.1.61</t>
        </is>
      </c>
      <c r="B1301" t="inlineStr">
        <is>
          <t>Isosource Standard 500 ml</t>
        </is>
      </c>
      <c r="C1301" t="inlineStr">
        <is>
          <t>gluten_free</t>
        </is>
      </c>
      <c r="D1301" s="9" t="inlineStr">
        <is>
          <t>PASS</t>
        </is>
      </c>
      <c r="E1301" t="inlineStr">
        <is>
          <t>True</t>
        </is>
      </c>
      <c r="F1301" t="inlineStr">
        <is>
          <t>True</t>
        </is>
      </c>
      <c r="G1301" t="inlineStr"/>
    </row>
    <row r="1302">
      <c r="A1302" t="inlineStr">
        <is>
          <t>1.1.61</t>
        </is>
      </c>
      <c r="B1302" t="inlineStr">
        <is>
          <t>Isosource Standard 500 ml</t>
        </is>
      </c>
      <c r="C1302" t="inlineStr">
        <is>
          <t>hypoallergenic</t>
        </is>
      </c>
      <c r="D1302" s="10" t="inlineStr">
        <is>
          <t>UNKNOWN</t>
        </is>
      </c>
      <c r="E1302" t="inlineStr">
        <is>
          <t>N/A</t>
        </is>
      </c>
      <c r="F1302" t="inlineStr">
        <is>
          <t>True</t>
        </is>
      </c>
      <c r="G1302" t="inlineStr">
        <is>
          <t>Cannot determine 'hypoallergenic' for this product</t>
        </is>
      </c>
    </row>
    <row r="1303">
      <c r="A1303" t="inlineStr">
        <is>
          <t>1.1.61</t>
        </is>
      </c>
      <c r="B1303" t="inlineStr">
        <is>
          <t>Isosource Standard 500 ml</t>
        </is>
      </c>
      <c r="C1303" t="inlineStr">
        <is>
          <t>formulation</t>
        </is>
      </c>
      <c r="D1303" s="11" t="inlineStr">
        <is>
          <t>FAIL</t>
        </is>
      </c>
      <c r="E1303" t="inlineStr">
        <is>
          <t>liquid</t>
        </is>
      </c>
      <c r="F1303" t="inlineStr">
        <is>
          <t>powder</t>
        </is>
      </c>
      <c r="G1303" t="inlineStr">
        <is>
          <t>'liquid' != 'powder'</t>
        </is>
      </c>
    </row>
    <row r="1304">
      <c r="A1304" t="inlineStr">
        <is>
          <t>1.1.61</t>
        </is>
      </c>
      <c r="B1304" t="inlineStr">
        <is>
          <t>Isosource Standard 500 ml</t>
        </is>
      </c>
      <c r="C1304" t="inlineStr">
        <is>
          <t>route</t>
        </is>
      </c>
      <c r="D1304" s="9" t="inlineStr">
        <is>
          <t>PASS</t>
        </is>
      </c>
      <c r="E1304" t="inlineStr">
        <is>
          <t>enteral</t>
        </is>
      </c>
      <c r="F1304" t="inlineStr">
        <is>
          <t>enteral</t>
        </is>
      </c>
      <c r="G1304" t="inlineStr"/>
    </row>
    <row r="1305">
      <c r="A1305" t="inlineStr">
        <is>
          <t>1.1.61</t>
        </is>
      </c>
      <c r="B1305" t="inlineStr">
        <is>
          <t>Isosource Standard 1000 ml</t>
        </is>
      </c>
      <c r="C1305" t="inlineStr">
        <is>
          <t>gluten_free</t>
        </is>
      </c>
      <c r="D1305" s="9" t="inlineStr">
        <is>
          <t>PASS</t>
        </is>
      </c>
      <c r="E1305" t="inlineStr">
        <is>
          <t>True</t>
        </is>
      </c>
      <c r="F1305" t="inlineStr">
        <is>
          <t>True</t>
        </is>
      </c>
      <c r="G1305" t="inlineStr"/>
    </row>
    <row r="1306">
      <c r="A1306" t="inlineStr">
        <is>
          <t>1.1.61</t>
        </is>
      </c>
      <c r="B1306" t="inlineStr">
        <is>
          <t>Isosource Standard 1000 ml</t>
        </is>
      </c>
      <c r="C1306" t="inlineStr">
        <is>
          <t>hypoallergenic</t>
        </is>
      </c>
      <c r="D1306" s="10" t="inlineStr">
        <is>
          <t>UNKNOWN</t>
        </is>
      </c>
      <c r="E1306" t="inlineStr">
        <is>
          <t>N/A</t>
        </is>
      </c>
      <c r="F1306" t="inlineStr">
        <is>
          <t>True</t>
        </is>
      </c>
      <c r="G1306" t="inlineStr">
        <is>
          <t>Cannot determine 'hypoallergenic' for this product</t>
        </is>
      </c>
    </row>
    <row r="1307">
      <c r="A1307" t="inlineStr">
        <is>
          <t>1.1.61</t>
        </is>
      </c>
      <c r="B1307" t="inlineStr">
        <is>
          <t>Isosource Standard 1000 ml</t>
        </is>
      </c>
      <c r="C1307" t="inlineStr">
        <is>
          <t>formulation</t>
        </is>
      </c>
      <c r="D1307" s="11" t="inlineStr">
        <is>
          <t>FAIL</t>
        </is>
      </c>
      <c r="E1307" t="inlineStr">
        <is>
          <t>liquid</t>
        </is>
      </c>
      <c r="F1307" t="inlineStr">
        <is>
          <t>powder</t>
        </is>
      </c>
      <c r="G1307" t="inlineStr">
        <is>
          <t>'liquid' != 'powder'</t>
        </is>
      </c>
    </row>
    <row r="1308">
      <c r="A1308" t="inlineStr">
        <is>
          <t>1.1.61</t>
        </is>
      </c>
      <c r="B1308" t="inlineStr">
        <is>
          <t>Isosource Standard 1000 ml</t>
        </is>
      </c>
      <c r="C1308" t="inlineStr">
        <is>
          <t>route</t>
        </is>
      </c>
      <c r="D1308" s="9" t="inlineStr">
        <is>
          <t>PASS</t>
        </is>
      </c>
      <c r="E1308" t="inlineStr">
        <is>
          <t>enteral</t>
        </is>
      </c>
      <c r="F1308" t="inlineStr">
        <is>
          <t>enteral</t>
        </is>
      </c>
      <c r="G1308" t="inlineStr"/>
    </row>
    <row r="1309">
      <c r="A1309" t="inlineStr">
        <is>
          <t>1.1.61</t>
        </is>
      </c>
      <c r="B1309" t="inlineStr">
        <is>
          <t>Isosource Standard Fibre 500 ml</t>
        </is>
      </c>
      <c r="C1309" t="inlineStr">
        <is>
          <t>gluten_free</t>
        </is>
      </c>
      <c r="D1309" s="9" t="inlineStr">
        <is>
          <t>PASS</t>
        </is>
      </c>
      <c r="E1309" t="inlineStr">
        <is>
          <t>True</t>
        </is>
      </c>
      <c r="F1309" t="inlineStr">
        <is>
          <t>True</t>
        </is>
      </c>
      <c r="G1309" t="inlineStr"/>
    </row>
    <row r="1310">
      <c r="A1310" t="inlineStr">
        <is>
          <t>1.1.61</t>
        </is>
      </c>
      <c r="B1310" t="inlineStr">
        <is>
          <t>Isosource Standard Fibre 500 ml</t>
        </is>
      </c>
      <c r="C1310" t="inlineStr">
        <is>
          <t>hypoallergenic</t>
        </is>
      </c>
      <c r="D1310" s="10" t="inlineStr">
        <is>
          <t>UNKNOWN</t>
        </is>
      </c>
      <c r="E1310" t="inlineStr">
        <is>
          <t>N/A</t>
        </is>
      </c>
      <c r="F1310" t="inlineStr">
        <is>
          <t>True</t>
        </is>
      </c>
      <c r="G1310" t="inlineStr">
        <is>
          <t>Cannot determine 'hypoallergenic' for this product</t>
        </is>
      </c>
    </row>
    <row r="1311">
      <c r="A1311" t="inlineStr">
        <is>
          <t>1.1.61</t>
        </is>
      </c>
      <c r="B1311" t="inlineStr">
        <is>
          <t>Isosource Standard Fibre 500 ml</t>
        </is>
      </c>
      <c r="C1311" t="inlineStr">
        <is>
          <t>formulation</t>
        </is>
      </c>
      <c r="D1311" s="11" t="inlineStr">
        <is>
          <t>FAIL</t>
        </is>
      </c>
      <c r="E1311" t="inlineStr">
        <is>
          <t>liquid</t>
        </is>
      </c>
      <c r="F1311" t="inlineStr">
        <is>
          <t>powder</t>
        </is>
      </c>
      <c r="G1311" t="inlineStr">
        <is>
          <t>'liquid' != 'powder'</t>
        </is>
      </c>
    </row>
    <row r="1312">
      <c r="A1312" t="inlineStr">
        <is>
          <t>1.1.61</t>
        </is>
      </c>
      <c r="B1312" t="inlineStr">
        <is>
          <t>Isosource Standard Fibre 500 ml</t>
        </is>
      </c>
      <c r="C1312" t="inlineStr">
        <is>
          <t>route</t>
        </is>
      </c>
      <c r="D1312" s="9" t="inlineStr">
        <is>
          <t>PASS</t>
        </is>
      </c>
      <c r="E1312" t="inlineStr">
        <is>
          <t>enteral</t>
        </is>
      </c>
      <c r="F1312" t="inlineStr">
        <is>
          <t>enteral</t>
        </is>
      </c>
      <c r="G1312" t="inlineStr"/>
    </row>
    <row r="1313">
      <c r="A1313" t="inlineStr">
        <is>
          <t>1.1.62</t>
        </is>
      </c>
      <c r="B1313" t="inlineStr">
        <is>
          <t>Isosource Standard 500 ml</t>
        </is>
      </c>
      <c r="C1313" t="inlineStr">
        <is>
          <t>gluten_free</t>
        </is>
      </c>
      <c r="D1313" s="9" t="inlineStr">
        <is>
          <t>PASS</t>
        </is>
      </c>
      <c r="E1313" t="inlineStr">
        <is>
          <t>True</t>
        </is>
      </c>
      <c r="F1313" t="inlineStr">
        <is>
          <t>True</t>
        </is>
      </c>
      <c r="G1313" t="inlineStr"/>
    </row>
    <row r="1314">
      <c r="A1314" t="inlineStr">
        <is>
          <t>1.1.62</t>
        </is>
      </c>
      <c r="B1314" t="inlineStr">
        <is>
          <t>Isosource Standard 500 ml</t>
        </is>
      </c>
      <c r="C1314" t="inlineStr">
        <is>
          <t>lactose_free</t>
        </is>
      </c>
      <c r="D1314" s="9" t="inlineStr">
        <is>
          <t>PASS</t>
        </is>
      </c>
      <c r="E1314" t="inlineStr">
        <is>
          <t>True</t>
        </is>
      </c>
      <c r="F1314" t="inlineStr">
        <is>
          <t>True</t>
        </is>
      </c>
      <c r="G1314" t="inlineStr"/>
    </row>
    <row r="1315">
      <c r="A1315" t="inlineStr">
        <is>
          <t>1.1.62</t>
        </is>
      </c>
      <c r="B1315" t="inlineStr">
        <is>
          <t>Isosource Standard 500 ml</t>
        </is>
      </c>
      <c r="C1315" t="inlineStr">
        <is>
          <t>hypoallergenic</t>
        </is>
      </c>
      <c r="D1315" s="10" t="inlineStr">
        <is>
          <t>UNKNOWN</t>
        </is>
      </c>
      <c r="E1315" t="inlineStr">
        <is>
          <t>N/A</t>
        </is>
      </c>
      <c r="F1315" t="inlineStr">
        <is>
          <t>True</t>
        </is>
      </c>
      <c r="G1315" t="inlineStr">
        <is>
          <t>Cannot determine 'hypoallergenic' for this product</t>
        </is>
      </c>
    </row>
    <row r="1316">
      <c r="A1316" t="inlineStr">
        <is>
          <t>1.1.62</t>
        </is>
      </c>
      <c r="B1316" t="inlineStr">
        <is>
          <t>Isosource Standard 500 ml</t>
        </is>
      </c>
      <c r="C1316" t="inlineStr">
        <is>
          <t>route</t>
        </is>
      </c>
      <c r="D1316" s="9" t="inlineStr">
        <is>
          <t>PASS</t>
        </is>
      </c>
      <c r="E1316" t="inlineStr">
        <is>
          <t>enteral</t>
        </is>
      </c>
      <c r="F1316" t="inlineStr">
        <is>
          <t>enteral</t>
        </is>
      </c>
      <c r="G1316" t="inlineStr"/>
    </row>
    <row r="1317">
      <c r="A1317" t="inlineStr">
        <is>
          <t>1.1.62</t>
        </is>
      </c>
      <c r="B1317" t="inlineStr">
        <is>
          <t>Isosource Standard 1000 ml</t>
        </is>
      </c>
      <c r="C1317" t="inlineStr">
        <is>
          <t>gluten_free</t>
        </is>
      </c>
      <c r="D1317" s="9" t="inlineStr">
        <is>
          <t>PASS</t>
        </is>
      </c>
      <c r="E1317" t="inlineStr">
        <is>
          <t>True</t>
        </is>
      </c>
      <c r="F1317" t="inlineStr">
        <is>
          <t>True</t>
        </is>
      </c>
      <c r="G1317" t="inlineStr"/>
    </row>
    <row r="1318">
      <c r="A1318" t="inlineStr">
        <is>
          <t>1.1.62</t>
        </is>
      </c>
      <c r="B1318" t="inlineStr">
        <is>
          <t>Isosource Standard 1000 ml</t>
        </is>
      </c>
      <c r="C1318" t="inlineStr">
        <is>
          <t>lactose_free</t>
        </is>
      </c>
      <c r="D1318" s="9" t="inlineStr">
        <is>
          <t>PASS</t>
        </is>
      </c>
      <c r="E1318" t="inlineStr">
        <is>
          <t>True</t>
        </is>
      </c>
      <c r="F1318" t="inlineStr">
        <is>
          <t>True</t>
        </is>
      </c>
      <c r="G1318" t="inlineStr"/>
    </row>
    <row r="1319">
      <c r="A1319" t="inlineStr">
        <is>
          <t>1.1.62</t>
        </is>
      </c>
      <c r="B1319" t="inlineStr">
        <is>
          <t>Isosource Standard 1000 ml</t>
        </is>
      </c>
      <c r="C1319" t="inlineStr">
        <is>
          <t>hypoallergenic</t>
        </is>
      </c>
      <c r="D1319" s="10" t="inlineStr">
        <is>
          <t>UNKNOWN</t>
        </is>
      </c>
      <c r="E1319" t="inlineStr">
        <is>
          <t>N/A</t>
        </is>
      </c>
      <c r="F1319" t="inlineStr">
        <is>
          <t>True</t>
        </is>
      </c>
      <c r="G1319" t="inlineStr">
        <is>
          <t>Cannot determine 'hypoallergenic' for this product</t>
        </is>
      </c>
    </row>
    <row r="1320">
      <c r="A1320" t="inlineStr">
        <is>
          <t>1.1.62</t>
        </is>
      </c>
      <c r="B1320" t="inlineStr">
        <is>
          <t>Isosource Standard 1000 ml</t>
        </is>
      </c>
      <c r="C1320" t="inlineStr">
        <is>
          <t>route</t>
        </is>
      </c>
      <c r="D1320" s="9" t="inlineStr">
        <is>
          <t>PASS</t>
        </is>
      </c>
      <c r="E1320" t="inlineStr">
        <is>
          <t>enteral</t>
        </is>
      </c>
      <c r="F1320" t="inlineStr">
        <is>
          <t>enteral</t>
        </is>
      </c>
      <c r="G1320" t="inlineStr"/>
    </row>
    <row r="1321">
      <c r="A1321" t="inlineStr">
        <is>
          <t>1.1.62</t>
        </is>
      </c>
      <c r="B1321" t="inlineStr">
        <is>
          <t>Isosource Standard Fibre 500 ml</t>
        </is>
      </c>
      <c r="C1321" t="inlineStr">
        <is>
          <t>gluten_free</t>
        </is>
      </c>
      <c r="D1321" s="9" t="inlineStr">
        <is>
          <t>PASS</t>
        </is>
      </c>
      <c r="E1321" t="inlineStr">
        <is>
          <t>True</t>
        </is>
      </c>
      <c r="F1321" t="inlineStr">
        <is>
          <t>True</t>
        </is>
      </c>
      <c r="G1321" t="inlineStr"/>
    </row>
    <row r="1322">
      <c r="A1322" t="inlineStr">
        <is>
          <t>1.1.62</t>
        </is>
      </c>
      <c r="B1322" t="inlineStr">
        <is>
          <t>Isosource Standard Fibre 500 ml</t>
        </is>
      </c>
      <c r="C1322" t="inlineStr">
        <is>
          <t>lactose_free</t>
        </is>
      </c>
      <c r="D1322" s="9" t="inlineStr">
        <is>
          <t>PASS</t>
        </is>
      </c>
      <c r="E1322" t="inlineStr">
        <is>
          <t>True</t>
        </is>
      </c>
      <c r="F1322" t="inlineStr">
        <is>
          <t>True</t>
        </is>
      </c>
      <c r="G1322" t="inlineStr"/>
    </row>
    <row r="1323">
      <c r="A1323" t="inlineStr">
        <is>
          <t>1.1.62</t>
        </is>
      </c>
      <c r="B1323" t="inlineStr">
        <is>
          <t>Isosource Standard Fibre 500 ml</t>
        </is>
      </c>
      <c r="C1323" t="inlineStr">
        <is>
          <t>hypoallergenic</t>
        </is>
      </c>
      <c r="D1323" s="10" t="inlineStr">
        <is>
          <t>UNKNOWN</t>
        </is>
      </c>
      <c r="E1323" t="inlineStr">
        <is>
          <t>N/A</t>
        </is>
      </c>
      <c r="F1323" t="inlineStr">
        <is>
          <t>True</t>
        </is>
      </c>
      <c r="G1323" t="inlineStr">
        <is>
          <t>Cannot determine 'hypoallergenic' for this product</t>
        </is>
      </c>
    </row>
    <row r="1324">
      <c r="A1324" t="inlineStr">
        <is>
          <t>1.1.62</t>
        </is>
      </c>
      <c r="B1324" t="inlineStr">
        <is>
          <t>Isosource Standard Fibre 500 ml</t>
        </is>
      </c>
      <c r="C1324" t="inlineStr">
        <is>
          <t>route</t>
        </is>
      </c>
      <c r="D1324" s="9" t="inlineStr">
        <is>
          <t>PASS</t>
        </is>
      </c>
      <c r="E1324" t="inlineStr">
        <is>
          <t>enteral</t>
        </is>
      </c>
      <c r="F1324" t="inlineStr">
        <is>
          <t>enteral</t>
        </is>
      </c>
      <c r="G1324" t="inlineStr"/>
    </row>
    <row r="1325">
      <c r="A1325" t="inlineStr">
        <is>
          <t>1.2</t>
        </is>
      </c>
      <c r="B1325" t="inlineStr">
        <is>
          <t>Isosource Standard 500 ml</t>
        </is>
      </c>
      <c r="C1325" t="inlineStr">
        <is>
          <t>route</t>
        </is>
      </c>
      <c r="D1325" s="9" t="inlineStr">
        <is>
          <t>PASS</t>
        </is>
      </c>
      <c r="E1325" t="inlineStr">
        <is>
          <t>enteral</t>
        </is>
      </c>
      <c r="F1325" t="inlineStr">
        <is>
          <t>enteral</t>
        </is>
      </c>
      <c r="G1325" t="inlineStr"/>
    </row>
    <row r="1326">
      <c r="A1326" t="inlineStr">
        <is>
          <t>1.2</t>
        </is>
      </c>
      <c r="B1326" t="inlineStr">
        <is>
          <t>Isosource Standard 1000 ml</t>
        </is>
      </c>
      <c r="C1326" t="inlineStr">
        <is>
          <t>route</t>
        </is>
      </c>
      <c r="D1326" s="9" t="inlineStr">
        <is>
          <t>PASS</t>
        </is>
      </c>
      <c r="E1326" t="inlineStr">
        <is>
          <t>enteral</t>
        </is>
      </c>
      <c r="F1326" t="inlineStr">
        <is>
          <t>enteral</t>
        </is>
      </c>
      <c r="G1326" t="inlineStr"/>
    </row>
    <row r="1327">
      <c r="A1327" t="inlineStr">
        <is>
          <t>1.2</t>
        </is>
      </c>
      <c r="B1327" t="inlineStr">
        <is>
          <t>Isosource Standard Fibre 500 ml</t>
        </is>
      </c>
      <c r="C1327" t="inlineStr">
        <is>
          <t>route</t>
        </is>
      </c>
      <c r="D1327" s="9" t="inlineStr">
        <is>
          <t>PASS</t>
        </is>
      </c>
      <c r="E1327" t="inlineStr">
        <is>
          <t>enteral</t>
        </is>
      </c>
      <c r="F1327" t="inlineStr">
        <is>
          <t>enteral</t>
        </is>
      </c>
      <c r="G1327" t="inlineStr"/>
    </row>
    <row r="1328">
      <c r="A1328" t="inlineStr">
        <is>
          <t>1.2.1</t>
        </is>
      </c>
      <c r="B1328" t="inlineStr">
        <is>
          <t>Isosource Standard 500 ml</t>
        </is>
      </c>
      <c r="C1328" t="inlineStr">
        <is>
          <t>volume</t>
        </is>
      </c>
      <c r="D1328" s="11" t="inlineStr">
        <is>
          <t>FAIL</t>
        </is>
      </c>
      <c r="E1328" t="inlineStr">
        <is>
          <t>500.0 ml</t>
        </is>
      </c>
      <c r="F1328">
        <f> 60.0 ml</f>
        <v/>
      </c>
      <c r="G1328" t="inlineStr">
        <is>
          <t>500.0 ml != 60.0 ml</t>
        </is>
      </c>
    </row>
    <row r="1329">
      <c r="A1329" t="inlineStr">
        <is>
          <t>1.2.1</t>
        </is>
      </c>
      <c r="B1329" t="inlineStr">
        <is>
          <t>Isosource Standard 500 ml</t>
        </is>
      </c>
      <c r="C1329" t="inlineStr">
        <is>
          <t>formulation</t>
        </is>
      </c>
      <c r="D1329" s="11" t="inlineStr">
        <is>
          <t>FAIL</t>
        </is>
      </c>
      <c r="E1329" t="inlineStr">
        <is>
          <t>liquid</t>
        </is>
      </c>
      <c r="F1329" t="inlineStr">
        <is>
          <t>syringe</t>
        </is>
      </c>
      <c r="G1329" t="inlineStr">
        <is>
          <t>'liquid' != 'syringe'</t>
        </is>
      </c>
    </row>
    <row r="1330">
      <c r="A1330" t="inlineStr">
        <is>
          <t>1.2.1</t>
        </is>
      </c>
      <c r="B1330" t="inlineStr">
        <is>
          <t>Isosource Standard 500 ml</t>
        </is>
      </c>
      <c r="C1330" t="inlineStr">
        <is>
          <t>route</t>
        </is>
      </c>
      <c r="D1330" s="9" t="inlineStr">
        <is>
          <t>PASS</t>
        </is>
      </c>
      <c r="E1330" t="inlineStr">
        <is>
          <t>enteral</t>
        </is>
      </c>
      <c r="F1330" t="inlineStr">
        <is>
          <t>enteral</t>
        </is>
      </c>
      <c r="G1330" t="inlineStr"/>
    </row>
    <row r="1331">
      <c r="A1331" t="inlineStr">
        <is>
          <t>1.2.1</t>
        </is>
      </c>
      <c r="B1331" t="inlineStr">
        <is>
          <t>Isosource Standard 1000 ml</t>
        </is>
      </c>
      <c r="C1331" t="inlineStr">
        <is>
          <t>volume</t>
        </is>
      </c>
      <c r="D1331" s="11" t="inlineStr">
        <is>
          <t>FAIL</t>
        </is>
      </c>
      <c r="E1331" t="inlineStr">
        <is>
          <t>1000.0 ml</t>
        </is>
      </c>
      <c r="F1331">
        <f> 60.0 ml</f>
        <v/>
      </c>
      <c r="G1331" t="inlineStr">
        <is>
          <t>1000.0 ml != 60.0 ml</t>
        </is>
      </c>
    </row>
    <row r="1332">
      <c r="A1332" t="inlineStr">
        <is>
          <t>1.2.1</t>
        </is>
      </c>
      <c r="B1332" t="inlineStr">
        <is>
          <t>Isosource Standard 1000 ml</t>
        </is>
      </c>
      <c r="C1332" t="inlineStr">
        <is>
          <t>formulation</t>
        </is>
      </c>
      <c r="D1332" s="11" t="inlineStr">
        <is>
          <t>FAIL</t>
        </is>
      </c>
      <c r="E1332" t="inlineStr">
        <is>
          <t>liquid</t>
        </is>
      </c>
      <c r="F1332" t="inlineStr">
        <is>
          <t>syringe</t>
        </is>
      </c>
      <c r="G1332" t="inlineStr">
        <is>
          <t>'liquid' != 'syringe'</t>
        </is>
      </c>
    </row>
    <row r="1333">
      <c r="A1333" t="inlineStr">
        <is>
          <t>1.2.1</t>
        </is>
      </c>
      <c r="B1333" t="inlineStr">
        <is>
          <t>Isosource Standard 1000 ml</t>
        </is>
      </c>
      <c r="C1333" t="inlineStr">
        <is>
          <t>route</t>
        </is>
      </c>
      <c r="D1333" s="9" t="inlineStr">
        <is>
          <t>PASS</t>
        </is>
      </c>
      <c r="E1333" t="inlineStr">
        <is>
          <t>enteral</t>
        </is>
      </c>
      <c r="F1333" t="inlineStr">
        <is>
          <t>enteral</t>
        </is>
      </c>
      <c r="G1333" t="inlineStr"/>
    </row>
    <row r="1334">
      <c r="A1334" t="inlineStr">
        <is>
          <t>1.2.1</t>
        </is>
      </c>
      <c r="B1334" t="inlineStr">
        <is>
          <t>Isosource Standard Fibre 500 ml</t>
        </is>
      </c>
      <c r="C1334" t="inlineStr">
        <is>
          <t>volume</t>
        </is>
      </c>
      <c r="D1334" s="11" t="inlineStr">
        <is>
          <t>FAIL</t>
        </is>
      </c>
      <c r="E1334" t="inlineStr">
        <is>
          <t>500.0 ml</t>
        </is>
      </c>
      <c r="F1334">
        <f> 60.0 ml</f>
        <v/>
      </c>
      <c r="G1334" t="inlineStr">
        <is>
          <t>500.0 ml != 60.0 ml</t>
        </is>
      </c>
    </row>
    <row r="1335">
      <c r="A1335" t="inlineStr">
        <is>
          <t>1.2.1</t>
        </is>
      </c>
      <c r="B1335" t="inlineStr">
        <is>
          <t>Isosource Standard Fibre 500 ml</t>
        </is>
      </c>
      <c r="C1335" t="inlineStr">
        <is>
          <t>formulation</t>
        </is>
      </c>
      <c r="D1335" s="11" t="inlineStr">
        <is>
          <t>FAIL</t>
        </is>
      </c>
      <c r="E1335" t="inlineStr">
        <is>
          <t>liquid</t>
        </is>
      </c>
      <c r="F1335" t="inlineStr">
        <is>
          <t>syringe</t>
        </is>
      </c>
      <c r="G1335" t="inlineStr">
        <is>
          <t>'liquid' != 'syringe'</t>
        </is>
      </c>
    </row>
    <row r="1336">
      <c r="A1336" t="inlineStr">
        <is>
          <t>1.2.1</t>
        </is>
      </c>
      <c r="B1336" t="inlineStr">
        <is>
          <t>Isosource Standard Fibre 500 ml</t>
        </is>
      </c>
      <c r="C1336" t="inlineStr">
        <is>
          <t>route</t>
        </is>
      </c>
      <c r="D1336" s="9" t="inlineStr">
        <is>
          <t>PASS</t>
        </is>
      </c>
      <c r="E1336" t="inlineStr">
        <is>
          <t>enteral</t>
        </is>
      </c>
      <c r="F1336" t="inlineStr">
        <is>
          <t>enteral</t>
        </is>
      </c>
      <c r="G1336" t="inlineStr"/>
    </row>
    <row r="1337">
      <c r="A1337" t="inlineStr">
        <is>
          <t>1.2.2</t>
        </is>
      </c>
      <c r="B1337" t="inlineStr">
        <is>
          <t>Isosource Standard 500 ml</t>
        </is>
      </c>
      <c r="C1337" t="inlineStr">
        <is>
          <t>volume</t>
        </is>
      </c>
      <c r="D1337" s="11" t="inlineStr">
        <is>
          <t>FAIL</t>
        </is>
      </c>
      <c r="E1337" t="inlineStr">
        <is>
          <t>500.0 ml</t>
        </is>
      </c>
      <c r="F1337">
        <f> 20.0 ml</f>
        <v/>
      </c>
      <c r="G1337" t="inlineStr">
        <is>
          <t>500.0 ml != 20.0 ml</t>
        </is>
      </c>
    </row>
    <row r="1338">
      <c r="A1338" t="inlineStr">
        <is>
          <t>1.2.2</t>
        </is>
      </c>
      <c r="B1338" t="inlineStr">
        <is>
          <t>Isosource Standard 500 ml</t>
        </is>
      </c>
      <c r="C1338" t="inlineStr">
        <is>
          <t>formulation</t>
        </is>
      </c>
      <c r="D1338" s="11" t="inlineStr">
        <is>
          <t>FAIL</t>
        </is>
      </c>
      <c r="E1338" t="inlineStr">
        <is>
          <t>liquid</t>
        </is>
      </c>
      <c r="F1338" t="inlineStr">
        <is>
          <t>syringe</t>
        </is>
      </c>
      <c r="G1338" t="inlineStr">
        <is>
          <t>'liquid' != 'syringe'</t>
        </is>
      </c>
    </row>
    <row r="1339">
      <c r="A1339" t="inlineStr">
        <is>
          <t>1.2.2</t>
        </is>
      </c>
      <c r="B1339" t="inlineStr">
        <is>
          <t>Isosource Standard 500 ml</t>
        </is>
      </c>
      <c r="C1339" t="inlineStr">
        <is>
          <t>route</t>
        </is>
      </c>
      <c r="D1339" s="9" t="inlineStr">
        <is>
          <t>PASS</t>
        </is>
      </c>
      <c r="E1339" t="inlineStr">
        <is>
          <t>enteral</t>
        </is>
      </c>
      <c r="F1339" t="inlineStr">
        <is>
          <t>enteral</t>
        </is>
      </c>
      <c r="G1339" t="inlineStr"/>
    </row>
    <row r="1340">
      <c r="A1340" t="inlineStr">
        <is>
          <t>1.2.2</t>
        </is>
      </c>
      <c r="B1340" t="inlineStr">
        <is>
          <t>Isosource Standard 1000 ml</t>
        </is>
      </c>
      <c r="C1340" t="inlineStr">
        <is>
          <t>volume</t>
        </is>
      </c>
      <c r="D1340" s="11" t="inlineStr">
        <is>
          <t>FAIL</t>
        </is>
      </c>
      <c r="E1340" t="inlineStr">
        <is>
          <t>1000.0 ml</t>
        </is>
      </c>
      <c r="F1340">
        <f> 20.0 ml</f>
        <v/>
      </c>
      <c r="G1340" t="inlineStr">
        <is>
          <t>1000.0 ml != 20.0 ml</t>
        </is>
      </c>
    </row>
    <row r="1341">
      <c r="A1341" t="inlineStr">
        <is>
          <t>1.2.2</t>
        </is>
      </c>
      <c r="B1341" t="inlineStr">
        <is>
          <t>Isosource Standard 1000 ml</t>
        </is>
      </c>
      <c r="C1341" t="inlineStr">
        <is>
          <t>formulation</t>
        </is>
      </c>
      <c r="D1341" s="11" t="inlineStr">
        <is>
          <t>FAIL</t>
        </is>
      </c>
      <c r="E1341" t="inlineStr">
        <is>
          <t>liquid</t>
        </is>
      </c>
      <c r="F1341" t="inlineStr">
        <is>
          <t>syringe</t>
        </is>
      </c>
      <c r="G1341" t="inlineStr">
        <is>
          <t>'liquid' != 'syringe'</t>
        </is>
      </c>
    </row>
    <row r="1342">
      <c r="A1342" t="inlineStr">
        <is>
          <t>1.2.2</t>
        </is>
      </c>
      <c r="B1342" t="inlineStr">
        <is>
          <t>Isosource Standard 1000 ml</t>
        </is>
      </c>
      <c r="C1342" t="inlineStr">
        <is>
          <t>route</t>
        </is>
      </c>
      <c r="D1342" s="9" t="inlineStr">
        <is>
          <t>PASS</t>
        </is>
      </c>
      <c r="E1342" t="inlineStr">
        <is>
          <t>enteral</t>
        </is>
      </c>
      <c r="F1342" t="inlineStr">
        <is>
          <t>enteral</t>
        </is>
      </c>
      <c r="G1342" t="inlineStr"/>
    </row>
    <row r="1343">
      <c r="A1343" t="inlineStr">
        <is>
          <t>1.2.2</t>
        </is>
      </c>
      <c r="B1343" t="inlineStr">
        <is>
          <t>Isosource Standard Fibre 500 ml</t>
        </is>
      </c>
      <c r="C1343" t="inlineStr">
        <is>
          <t>volume</t>
        </is>
      </c>
      <c r="D1343" s="11" t="inlineStr">
        <is>
          <t>FAIL</t>
        </is>
      </c>
      <c r="E1343" t="inlineStr">
        <is>
          <t>500.0 ml</t>
        </is>
      </c>
      <c r="F1343">
        <f> 20.0 ml</f>
        <v/>
      </c>
      <c r="G1343" t="inlineStr">
        <is>
          <t>500.0 ml != 20.0 ml</t>
        </is>
      </c>
    </row>
    <row r="1344">
      <c r="A1344" t="inlineStr">
        <is>
          <t>1.2.2</t>
        </is>
      </c>
      <c r="B1344" t="inlineStr">
        <is>
          <t>Isosource Standard Fibre 500 ml</t>
        </is>
      </c>
      <c r="C1344" t="inlineStr">
        <is>
          <t>formulation</t>
        </is>
      </c>
      <c r="D1344" s="11" t="inlineStr">
        <is>
          <t>FAIL</t>
        </is>
      </c>
      <c r="E1344" t="inlineStr">
        <is>
          <t>liquid</t>
        </is>
      </c>
      <c r="F1344" t="inlineStr">
        <is>
          <t>syringe</t>
        </is>
      </c>
      <c r="G1344" t="inlineStr">
        <is>
          <t>'liquid' != 'syringe'</t>
        </is>
      </c>
    </row>
    <row r="1345">
      <c r="A1345" t="inlineStr">
        <is>
          <t>1.2.2</t>
        </is>
      </c>
      <c r="B1345" t="inlineStr">
        <is>
          <t>Isosource Standard Fibre 500 ml</t>
        </is>
      </c>
      <c r="C1345" t="inlineStr">
        <is>
          <t>route</t>
        </is>
      </c>
      <c r="D1345" s="9" t="inlineStr">
        <is>
          <t>PASS</t>
        </is>
      </c>
      <c r="E1345" t="inlineStr">
        <is>
          <t>enteral</t>
        </is>
      </c>
      <c r="F1345" t="inlineStr">
        <is>
          <t>enteral</t>
        </is>
      </c>
      <c r="G1345" t="inlineStr"/>
    </row>
    <row r="1346">
      <c r="A1346" t="inlineStr">
        <is>
          <t>1.2.3</t>
        </is>
      </c>
      <c r="B1346" t="inlineStr">
        <is>
          <t>Isosource Standard 500 ml</t>
        </is>
      </c>
      <c r="C1346" t="inlineStr">
        <is>
          <t>volume</t>
        </is>
      </c>
      <c r="D1346" s="11" t="inlineStr">
        <is>
          <t>FAIL</t>
        </is>
      </c>
      <c r="E1346" t="inlineStr">
        <is>
          <t>500.0 ml</t>
        </is>
      </c>
      <c r="F1346">
        <f> 10.0 ml</f>
        <v/>
      </c>
      <c r="G1346" t="inlineStr">
        <is>
          <t>500.0 ml != 10.0 ml</t>
        </is>
      </c>
    </row>
    <row r="1347">
      <c r="A1347" t="inlineStr">
        <is>
          <t>1.2.3</t>
        </is>
      </c>
      <c r="B1347" t="inlineStr">
        <is>
          <t>Isosource Standard 500 ml</t>
        </is>
      </c>
      <c r="C1347" t="inlineStr">
        <is>
          <t>formulation</t>
        </is>
      </c>
      <c r="D1347" s="11" t="inlineStr">
        <is>
          <t>FAIL</t>
        </is>
      </c>
      <c r="E1347" t="inlineStr">
        <is>
          <t>liquid</t>
        </is>
      </c>
      <c r="F1347" t="inlineStr">
        <is>
          <t>syringe</t>
        </is>
      </c>
      <c r="G1347" t="inlineStr">
        <is>
          <t>'liquid' != 'syringe'</t>
        </is>
      </c>
    </row>
    <row r="1348">
      <c r="A1348" t="inlineStr">
        <is>
          <t>1.2.3</t>
        </is>
      </c>
      <c r="B1348" t="inlineStr">
        <is>
          <t>Isosource Standard 500 ml</t>
        </is>
      </c>
      <c r="C1348" t="inlineStr">
        <is>
          <t>route</t>
        </is>
      </c>
      <c r="D1348" s="9" t="inlineStr">
        <is>
          <t>PASS</t>
        </is>
      </c>
      <c r="E1348" t="inlineStr">
        <is>
          <t>enteral</t>
        </is>
      </c>
      <c r="F1348" t="inlineStr">
        <is>
          <t>enteral</t>
        </is>
      </c>
      <c r="G1348" t="inlineStr"/>
    </row>
    <row r="1349">
      <c r="A1349" t="inlineStr">
        <is>
          <t>1.2.3</t>
        </is>
      </c>
      <c r="B1349" t="inlineStr">
        <is>
          <t>Isosource Standard 1000 ml</t>
        </is>
      </c>
      <c r="C1349" t="inlineStr">
        <is>
          <t>volume</t>
        </is>
      </c>
      <c r="D1349" s="11" t="inlineStr">
        <is>
          <t>FAIL</t>
        </is>
      </c>
      <c r="E1349" t="inlineStr">
        <is>
          <t>1000.0 ml</t>
        </is>
      </c>
      <c r="F1349">
        <f> 10.0 ml</f>
        <v/>
      </c>
      <c r="G1349" t="inlineStr">
        <is>
          <t>1000.0 ml != 10.0 ml</t>
        </is>
      </c>
    </row>
    <row r="1350">
      <c r="A1350" t="inlineStr">
        <is>
          <t>1.2.3</t>
        </is>
      </c>
      <c r="B1350" t="inlineStr">
        <is>
          <t>Isosource Standard 1000 ml</t>
        </is>
      </c>
      <c r="C1350" t="inlineStr">
        <is>
          <t>formulation</t>
        </is>
      </c>
      <c r="D1350" s="11" t="inlineStr">
        <is>
          <t>FAIL</t>
        </is>
      </c>
      <c r="E1350" t="inlineStr">
        <is>
          <t>liquid</t>
        </is>
      </c>
      <c r="F1350" t="inlineStr">
        <is>
          <t>syringe</t>
        </is>
      </c>
      <c r="G1350" t="inlineStr">
        <is>
          <t>'liquid' != 'syringe'</t>
        </is>
      </c>
    </row>
    <row r="1351">
      <c r="A1351" t="inlineStr">
        <is>
          <t>1.2.3</t>
        </is>
      </c>
      <c r="B1351" t="inlineStr">
        <is>
          <t>Isosource Standard 1000 ml</t>
        </is>
      </c>
      <c r="C1351" t="inlineStr">
        <is>
          <t>route</t>
        </is>
      </c>
      <c r="D1351" s="9" t="inlineStr">
        <is>
          <t>PASS</t>
        </is>
      </c>
      <c r="E1351" t="inlineStr">
        <is>
          <t>enteral</t>
        </is>
      </c>
      <c r="F1351" t="inlineStr">
        <is>
          <t>enteral</t>
        </is>
      </c>
      <c r="G1351" t="inlineStr"/>
    </row>
    <row r="1352">
      <c r="A1352" t="inlineStr">
        <is>
          <t>1.2.3</t>
        </is>
      </c>
      <c r="B1352" t="inlineStr">
        <is>
          <t>Isosource Standard Fibre 500 ml</t>
        </is>
      </c>
      <c r="C1352" t="inlineStr">
        <is>
          <t>volume</t>
        </is>
      </c>
      <c r="D1352" s="11" t="inlineStr">
        <is>
          <t>FAIL</t>
        </is>
      </c>
      <c r="E1352" t="inlineStr">
        <is>
          <t>500.0 ml</t>
        </is>
      </c>
      <c r="F1352">
        <f> 10.0 ml</f>
        <v/>
      </c>
      <c r="G1352" t="inlineStr">
        <is>
          <t>500.0 ml != 10.0 ml</t>
        </is>
      </c>
    </row>
    <row r="1353">
      <c r="A1353" t="inlineStr">
        <is>
          <t>1.2.3</t>
        </is>
      </c>
      <c r="B1353" t="inlineStr">
        <is>
          <t>Isosource Standard Fibre 500 ml</t>
        </is>
      </c>
      <c r="C1353" t="inlineStr">
        <is>
          <t>formulation</t>
        </is>
      </c>
      <c r="D1353" s="11" t="inlineStr">
        <is>
          <t>FAIL</t>
        </is>
      </c>
      <c r="E1353" t="inlineStr">
        <is>
          <t>liquid</t>
        </is>
      </c>
      <c r="F1353" t="inlineStr">
        <is>
          <t>syringe</t>
        </is>
      </c>
      <c r="G1353" t="inlineStr">
        <is>
          <t>'liquid' != 'syringe'</t>
        </is>
      </c>
    </row>
    <row r="1354">
      <c r="A1354" t="inlineStr">
        <is>
          <t>1.2.3</t>
        </is>
      </c>
      <c r="B1354" t="inlineStr">
        <is>
          <t>Isosource Standard Fibre 500 ml</t>
        </is>
      </c>
      <c r="C1354" t="inlineStr">
        <is>
          <t>route</t>
        </is>
      </c>
      <c r="D1354" s="9" t="inlineStr">
        <is>
          <t>PASS</t>
        </is>
      </c>
      <c r="E1354" t="inlineStr">
        <is>
          <t>enteral</t>
        </is>
      </c>
      <c r="F1354" t="inlineStr">
        <is>
          <t>enteral</t>
        </is>
      </c>
      <c r="G1354" t="inlineStr"/>
    </row>
    <row r="1355">
      <c r="A1355" t="inlineStr">
        <is>
          <t>1.2.4</t>
        </is>
      </c>
      <c r="B1355" t="inlineStr">
        <is>
          <t>Isosource Standard 500 ml</t>
        </is>
      </c>
      <c r="C1355" t="inlineStr">
        <is>
          <t>volume</t>
        </is>
      </c>
      <c r="D1355" s="11" t="inlineStr">
        <is>
          <t>FAIL</t>
        </is>
      </c>
      <c r="E1355" t="inlineStr">
        <is>
          <t>500.0 ml</t>
        </is>
      </c>
      <c r="F1355">
        <f> 2.5 ml</f>
        <v/>
      </c>
      <c r="G1355" t="inlineStr">
        <is>
          <t>500.0 ml != 2.5 ml</t>
        </is>
      </c>
    </row>
    <row r="1356">
      <c r="A1356" t="inlineStr">
        <is>
          <t>1.2.4</t>
        </is>
      </c>
      <c r="B1356" t="inlineStr">
        <is>
          <t>Isosource Standard 500 ml</t>
        </is>
      </c>
      <c r="C1356" t="inlineStr">
        <is>
          <t>formulation</t>
        </is>
      </c>
      <c r="D1356" s="11" t="inlineStr">
        <is>
          <t>FAIL</t>
        </is>
      </c>
      <c r="E1356" t="inlineStr">
        <is>
          <t>liquid</t>
        </is>
      </c>
      <c r="F1356" t="inlineStr">
        <is>
          <t>syringe</t>
        </is>
      </c>
      <c r="G1356" t="inlineStr">
        <is>
          <t>'liquid' != 'syringe'</t>
        </is>
      </c>
    </row>
    <row r="1357">
      <c r="A1357" t="inlineStr">
        <is>
          <t>1.2.4</t>
        </is>
      </c>
      <c r="B1357" t="inlineStr">
        <is>
          <t>Isosource Standard 500 ml</t>
        </is>
      </c>
      <c r="C1357" t="inlineStr">
        <is>
          <t>route</t>
        </is>
      </c>
      <c r="D1357" s="9" t="inlineStr">
        <is>
          <t>PASS</t>
        </is>
      </c>
      <c r="E1357" t="inlineStr">
        <is>
          <t>enteral</t>
        </is>
      </c>
      <c r="F1357" t="inlineStr">
        <is>
          <t>enteral</t>
        </is>
      </c>
      <c r="G1357" t="inlineStr"/>
    </row>
    <row r="1358">
      <c r="A1358" t="inlineStr">
        <is>
          <t>1.2.4</t>
        </is>
      </c>
      <c r="B1358" t="inlineStr">
        <is>
          <t>Isosource Standard 1000 ml</t>
        </is>
      </c>
      <c r="C1358" t="inlineStr">
        <is>
          <t>volume</t>
        </is>
      </c>
      <c r="D1358" s="11" t="inlineStr">
        <is>
          <t>FAIL</t>
        </is>
      </c>
      <c r="E1358" t="inlineStr">
        <is>
          <t>1000.0 ml</t>
        </is>
      </c>
      <c r="F1358">
        <f> 2.5 ml</f>
        <v/>
      </c>
      <c r="G1358" t="inlineStr">
        <is>
          <t>1000.0 ml != 2.5 ml</t>
        </is>
      </c>
    </row>
    <row r="1359">
      <c r="A1359" t="inlineStr">
        <is>
          <t>1.2.4</t>
        </is>
      </c>
      <c r="B1359" t="inlineStr">
        <is>
          <t>Isosource Standard 1000 ml</t>
        </is>
      </c>
      <c r="C1359" t="inlineStr">
        <is>
          <t>formulation</t>
        </is>
      </c>
      <c r="D1359" s="11" t="inlineStr">
        <is>
          <t>FAIL</t>
        </is>
      </c>
      <c r="E1359" t="inlineStr">
        <is>
          <t>liquid</t>
        </is>
      </c>
      <c r="F1359" t="inlineStr">
        <is>
          <t>syringe</t>
        </is>
      </c>
      <c r="G1359" t="inlineStr">
        <is>
          <t>'liquid' != 'syringe'</t>
        </is>
      </c>
    </row>
    <row r="1360">
      <c r="A1360" t="inlineStr">
        <is>
          <t>1.2.4</t>
        </is>
      </c>
      <c r="B1360" t="inlineStr">
        <is>
          <t>Isosource Standard 1000 ml</t>
        </is>
      </c>
      <c r="C1360" t="inlineStr">
        <is>
          <t>route</t>
        </is>
      </c>
      <c r="D1360" s="9" t="inlineStr">
        <is>
          <t>PASS</t>
        </is>
      </c>
      <c r="E1360" t="inlineStr">
        <is>
          <t>enteral</t>
        </is>
      </c>
      <c r="F1360" t="inlineStr">
        <is>
          <t>enteral</t>
        </is>
      </c>
      <c r="G1360" t="inlineStr"/>
    </row>
    <row r="1361">
      <c r="A1361" t="inlineStr">
        <is>
          <t>1.2.4</t>
        </is>
      </c>
      <c r="B1361" t="inlineStr">
        <is>
          <t>Isosource Standard Fibre 500 ml</t>
        </is>
      </c>
      <c r="C1361" t="inlineStr">
        <is>
          <t>volume</t>
        </is>
      </c>
      <c r="D1361" s="11" t="inlineStr">
        <is>
          <t>FAIL</t>
        </is>
      </c>
      <c r="E1361" t="inlineStr">
        <is>
          <t>500.0 ml</t>
        </is>
      </c>
      <c r="F1361">
        <f> 2.5 ml</f>
        <v/>
      </c>
      <c r="G1361" t="inlineStr">
        <is>
          <t>500.0 ml != 2.5 ml</t>
        </is>
      </c>
    </row>
    <row r="1362">
      <c r="A1362" t="inlineStr">
        <is>
          <t>1.2.4</t>
        </is>
      </c>
      <c r="B1362" t="inlineStr">
        <is>
          <t>Isosource Standard Fibre 500 ml</t>
        </is>
      </c>
      <c r="C1362" t="inlineStr">
        <is>
          <t>formulation</t>
        </is>
      </c>
      <c r="D1362" s="11" t="inlineStr">
        <is>
          <t>FAIL</t>
        </is>
      </c>
      <c r="E1362" t="inlineStr">
        <is>
          <t>liquid</t>
        </is>
      </c>
      <c r="F1362" t="inlineStr">
        <is>
          <t>syringe</t>
        </is>
      </c>
      <c r="G1362" t="inlineStr">
        <is>
          <t>'liquid' != 'syringe'</t>
        </is>
      </c>
    </row>
    <row r="1363">
      <c r="A1363" t="inlineStr">
        <is>
          <t>1.2.4</t>
        </is>
      </c>
      <c r="B1363" t="inlineStr">
        <is>
          <t>Isosource Standard Fibre 500 ml</t>
        </is>
      </c>
      <c r="C1363" t="inlineStr">
        <is>
          <t>route</t>
        </is>
      </c>
      <c r="D1363" s="9" t="inlineStr">
        <is>
          <t>PASS</t>
        </is>
      </c>
      <c r="E1363" t="inlineStr">
        <is>
          <t>enteral</t>
        </is>
      </c>
      <c r="F1363" t="inlineStr">
        <is>
          <t>enteral</t>
        </is>
      </c>
      <c r="G1363" t="inlineStr"/>
    </row>
    <row r="1364">
      <c r="A1364" t="inlineStr">
        <is>
          <t>1.2.5</t>
        </is>
      </c>
      <c r="B1364" t="inlineStr">
        <is>
          <t>Isosource Standard 500 ml</t>
        </is>
      </c>
      <c r="C1364" t="inlineStr">
        <is>
          <t>volume</t>
        </is>
      </c>
      <c r="D1364" s="11" t="inlineStr">
        <is>
          <t>FAIL</t>
        </is>
      </c>
      <c r="E1364" t="inlineStr">
        <is>
          <t>500.0 ml</t>
        </is>
      </c>
      <c r="F1364">
        <f> 1.0 ml</f>
        <v/>
      </c>
      <c r="G1364" t="inlineStr">
        <is>
          <t>500.0 ml != 1.0 ml</t>
        </is>
      </c>
    </row>
    <row r="1365">
      <c r="A1365" t="inlineStr">
        <is>
          <t>1.2.5</t>
        </is>
      </c>
      <c r="B1365" t="inlineStr">
        <is>
          <t>Isosource Standard 500 ml</t>
        </is>
      </c>
      <c r="C1365" t="inlineStr">
        <is>
          <t>formulation</t>
        </is>
      </c>
      <c r="D1365" s="11" t="inlineStr">
        <is>
          <t>FAIL</t>
        </is>
      </c>
      <c r="E1365" t="inlineStr">
        <is>
          <t>liquid</t>
        </is>
      </c>
      <c r="F1365" t="inlineStr">
        <is>
          <t>syringe</t>
        </is>
      </c>
      <c r="G1365" t="inlineStr">
        <is>
          <t>'liquid' != 'syringe'</t>
        </is>
      </c>
    </row>
    <row r="1366">
      <c r="A1366" t="inlineStr">
        <is>
          <t>1.2.5</t>
        </is>
      </c>
      <c r="B1366" t="inlineStr">
        <is>
          <t>Isosource Standard 500 ml</t>
        </is>
      </c>
      <c r="C1366" t="inlineStr">
        <is>
          <t>route</t>
        </is>
      </c>
      <c r="D1366" s="9" t="inlineStr">
        <is>
          <t>PASS</t>
        </is>
      </c>
      <c r="E1366" t="inlineStr">
        <is>
          <t>enteral</t>
        </is>
      </c>
      <c r="F1366" t="inlineStr">
        <is>
          <t>enteral</t>
        </is>
      </c>
      <c r="G1366" t="inlineStr"/>
    </row>
    <row r="1367">
      <c r="A1367" t="inlineStr">
        <is>
          <t>1.2.5</t>
        </is>
      </c>
      <c r="B1367" t="inlineStr">
        <is>
          <t>Isosource Standard 1000 ml</t>
        </is>
      </c>
      <c r="C1367" t="inlineStr">
        <is>
          <t>volume</t>
        </is>
      </c>
      <c r="D1367" s="11" t="inlineStr">
        <is>
          <t>FAIL</t>
        </is>
      </c>
      <c r="E1367" t="inlineStr">
        <is>
          <t>1000.0 ml</t>
        </is>
      </c>
      <c r="F1367">
        <f> 1.0 ml</f>
        <v/>
      </c>
      <c r="G1367" t="inlineStr">
        <is>
          <t>1000.0 ml != 1.0 ml</t>
        </is>
      </c>
    </row>
    <row r="1368">
      <c r="A1368" t="inlineStr">
        <is>
          <t>1.2.5</t>
        </is>
      </c>
      <c r="B1368" t="inlineStr">
        <is>
          <t>Isosource Standard 1000 ml</t>
        </is>
      </c>
      <c r="C1368" t="inlineStr">
        <is>
          <t>formulation</t>
        </is>
      </c>
      <c r="D1368" s="11" t="inlineStr">
        <is>
          <t>FAIL</t>
        </is>
      </c>
      <c r="E1368" t="inlineStr">
        <is>
          <t>liquid</t>
        </is>
      </c>
      <c r="F1368" t="inlineStr">
        <is>
          <t>syringe</t>
        </is>
      </c>
      <c r="G1368" t="inlineStr">
        <is>
          <t>'liquid' != 'syringe'</t>
        </is>
      </c>
    </row>
    <row r="1369">
      <c r="A1369" t="inlineStr">
        <is>
          <t>1.2.5</t>
        </is>
      </c>
      <c r="B1369" t="inlineStr">
        <is>
          <t>Isosource Standard 1000 ml</t>
        </is>
      </c>
      <c r="C1369" t="inlineStr">
        <is>
          <t>route</t>
        </is>
      </c>
      <c r="D1369" s="9" t="inlineStr">
        <is>
          <t>PASS</t>
        </is>
      </c>
      <c r="E1369" t="inlineStr">
        <is>
          <t>enteral</t>
        </is>
      </c>
      <c r="F1369" t="inlineStr">
        <is>
          <t>enteral</t>
        </is>
      </c>
      <c r="G1369" t="inlineStr"/>
    </row>
    <row r="1370">
      <c r="A1370" t="inlineStr">
        <is>
          <t>1.2.5</t>
        </is>
      </c>
      <c r="B1370" t="inlineStr">
        <is>
          <t>Isosource Standard Fibre 500 ml</t>
        </is>
      </c>
      <c r="C1370" t="inlineStr">
        <is>
          <t>volume</t>
        </is>
      </c>
      <c r="D1370" s="11" t="inlineStr">
        <is>
          <t>FAIL</t>
        </is>
      </c>
      <c r="E1370" t="inlineStr">
        <is>
          <t>500.0 ml</t>
        </is>
      </c>
      <c r="F1370">
        <f> 1.0 ml</f>
        <v/>
      </c>
      <c r="G1370" t="inlineStr">
        <is>
          <t>500.0 ml != 1.0 ml</t>
        </is>
      </c>
    </row>
    <row r="1371">
      <c r="A1371" t="inlineStr">
        <is>
          <t>1.2.5</t>
        </is>
      </c>
      <c r="B1371" t="inlineStr">
        <is>
          <t>Isosource Standard Fibre 500 ml</t>
        </is>
      </c>
      <c r="C1371" t="inlineStr">
        <is>
          <t>formulation</t>
        </is>
      </c>
      <c r="D1371" s="11" t="inlineStr">
        <is>
          <t>FAIL</t>
        </is>
      </c>
      <c r="E1371" t="inlineStr">
        <is>
          <t>liquid</t>
        </is>
      </c>
      <c r="F1371" t="inlineStr">
        <is>
          <t>syringe</t>
        </is>
      </c>
      <c r="G1371" t="inlineStr">
        <is>
          <t>'liquid' != 'syringe'</t>
        </is>
      </c>
    </row>
    <row r="1372">
      <c r="A1372" t="inlineStr">
        <is>
          <t>1.2.5</t>
        </is>
      </c>
      <c r="B1372" t="inlineStr">
        <is>
          <t>Isosource Standard Fibre 500 ml</t>
        </is>
      </c>
      <c r="C1372" t="inlineStr">
        <is>
          <t>route</t>
        </is>
      </c>
      <c r="D1372" s="9" t="inlineStr">
        <is>
          <t>PASS</t>
        </is>
      </c>
      <c r="E1372" t="inlineStr">
        <is>
          <t>enteral</t>
        </is>
      </c>
      <c r="F1372" t="inlineStr">
        <is>
          <t>enteral</t>
        </is>
      </c>
      <c r="G1372" t="inlineStr"/>
    </row>
    <row r="1373">
      <c r="A1373" t="inlineStr">
        <is>
          <t>1.2.6</t>
        </is>
      </c>
      <c r="B1373" t="inlineStr">
        <is>
          <t>Isosource Standard 500 ml</t>
        </is>
      </c>
      <c r="C1373" t="inlineStr">
        <is>
          <t>formulation</t>
        </is>
      </c>
      <c r="D1373" s="11" t="inlineStr">
        <is>
          <t>FAIL</t>
        </is>
      </c>
      <c r="E1373" t="inlineStr">
        <is>
          <t>liquid</t>
        </is>
      </c>
      <c r="F1373" t="inlineStr">
        <is>
          <t>syringe</t>
        </is>
      </c>
      <c r="G1373" t="inlineStr">
        <is>
          <t>'liquid' != 'syringe'</t>
        </is>
      </c>
    </row>
    <row r="1374">
      <c r="A1374" t="inlineStr">
        <is>
          <t>1.2.6</t>
        </is>
      </c>
      <c r="B1374" t="inlineStr">
        <is>
          <t>Isosource Standard 500 ml</t>
        </is>
      </c>
      <c r="C1374" t="inlineStr">
        <is>
          <t>route</t>
        </is>
      </c>
      <c r="D1374" s="9" t="inlineStr">
        <is>
          <t>PASS</t>
        </is>
      </c>
      <c r="E1374" t="inlineStr">
        <is>
          <t>enteral</t>
        </is>
      </c>
      <c r="F1374" t="inlineStr">
        <is>
          <t>enteral</t>
        </is>
      </c>
      <c r="G1374" t="inlineStr"/>
    </row>
    <row r="1375">
      <c r="A1375" t="inlineStr">
        <is>
          <t>1.2.6</t>
        </is>
      </c>
      <c r="B1375" t="inlineStr">
        <is>
          <t>Isosource Standard 1000 ml</t>
        </is>
      </c>
      <c r="C1375" t="inlineStr">
        <is>
          <t>formulation</t>
        </is>
      </c>
      <c r="D1375" s="11" t="inlineStr">
        <is>
          <t>FAIL</t>
        </is>
      </c>
      <c r="E1375" t="inlineStr">
        <is>
          <t>liquid</t>
        </is>
      </c>
      <c r="F1375" t="inlineStr">
        <is>
          <t>syringe</t>
        </is>
      </c>
      <c r="G1375" t="inlineStr">
        <is>
          <t>'liquid' != 'syringe'</t>
        </is>
      </c>
    </row>
    <row r="1376">
      <c r="A1376" t="inlineStr">
        <is>
          <t>1.2.6</t>
        </is>
      </c>
      <c r="B1376" t="inlineStr">
        <is>
          <t>Isosource Standard 1000 ml</t>
        </is>
      </c>
      <c r="C1376" t="inlineStr">
        <is>
          <t>route</t>
        </is>
      </c>
      <c r="D1376" s="9" t="inlineStr">
        <is>
          <t>PASS</t>
        </is>
      </c>
      <c r="E1376" t="inlineStr">
        <is>
          <t>enteral</t>
        </is>
      </c>
      <c r="F1376" t="inlineStr">
        <is>
          <t>enteral</t>
        </is>
      </c>
      <c r="G1376" t="inlineStr"/>
    </row>
    <row r="1377">
      <c r="A1377" t="inlineStr">
        <is>
          <t>1.2.6</t>
        </is>
      </c>
      <c r="B1377" t="inlineStr">
        <is>
          <t>Isosource Standard Fibre 500 ml</t>
        </is>
      </c>
      <c r="C1377" t="inlineStr">
        <is>
          <t>formulation</t>
        </is>
      </c>
      <c r="D1377" s="11" t="inlineStr">
        <is>
          <t>FAIL</t>
        </is>
      </c>
      <c r="E1377" t="inlineStr">
        <is>
          <t>liquid</t>
        </is>
      </c>
      <c r="F1377" t="inlineStr">
        <is>
          <t>syringe</t>
        </is>
      </c>
      <c r="G1377" t="inlineStr">
        <is>
          <t>'liquid' != 'syringe'</t>
        </is>
      </c>
    </row>
    <row r="1378">
      <c r="A1378" t="inlineStr">
        <is>
          <t>1.2.6</t>
        </is>
      </c>
      <c r="B1378" t="inlineStr">
        <is>
          <t>Isosource Standard Fibre 500 ml</t>
        </is>
      </c>
      <c r="C1378" t="inlineStr">
        <is>
          <t>route</t>
        </is>
      </c>
      <c r="D1378" s="9" t="inlineStr">
        <is>
          <t>PASS</t>
        </is>
      </c>
      <c r="E1378" t="inlineStr">
        <is>
          <t>enteral</t>
        </is>
      </c>
      <c r="F1378" t="inlineStr">
        <is>
          <t>enteral</t>
        </is>
      </c>
      <c r="G1378" t="inlineStr"/>
    </row>
    <row r="1379">
      <c r="A1379" t="inlineStr">
        <is>
          <t>1.2.7</t>
        </is>
      </c>
      <c r="B1379" t="inlineStr">
        <is>
          <t>Isosource Standard 500 ml</t>
        </is>
      </c>
      <c r="C1379" t="inlineStr">
        <is>
          <t>formulation</t>
        </is>
      </c>
      <c r="D1379" s="11" t="inlineStr">
        <is>
          <t>FAIL</t>
        </is>
      </c>
      <c r="E1379" t="inlineStr">
        <is>
          <t>liquid</t>
        </is>
      </c>
      <c r="F1379" t="inlineStr">
        <is>
          <t>syringe</t>
        </is>
      </c>
      <c r="G1379" t="inlineStr">
        <is>
          <t>'liquid' != 'syringe'</t>
        </is>
      </c>
    </row>
    <row r="1380">
      <c r="A1380" t="inlineStr">
        <is>
          <t>1.2.7</t>
        </is>
      </c>
      <c r="B1380" t="inlineStr">
        <is>
          <t>Isosource Standard 1000 ml</t>
        </is>
      </c>
      <c r="C1380" t="inlineStr">
        <is>
          <t>formulation</t>
        </is>
      </c>
      <c r="D1380" s="11" t="inlineStr">
        <is>
          <t>FAIL</t>
        </is>
      </c>
      <c r="E1380" t="inlineStr">
        <is>
          <t>liquid</t>
        </is>
      </c>
      <c r="F1380" t="inlineStr">
        <is>
          <t>syringe</t>
        </is>
      </c>
      <c r="G1380" t="inlineStr">
        <is>
          <t>'liquid' != 'syringe'</t>
        </is>
      </c>
    </row>
    <row r="1381">
      <c r="A1381" t="inlineStr">
        <is>
          <t>1.2.7</t>
        </is>
      </c>
      <c r="B1381" t="inlineStr">
        <is>
          <t>Isosource Standard Fibre 500 ml</t>
        </is>
      </c>
      <c r="C1381" t="inlineStr">
        <is>
          <t>formulation</t>
        </is>
      </c>
      <c r="D1381" s="11" t="inlineStr">
        <is>
          <t>FAIL</t>
        </is>
      </c>
      <c r="E1381" t="inlineStr">
        <is>
          <t>liquid</t>
        </is>
      </c>
      <c r="F1381" t="inlineStr">
        <is>
          <t>syringe</t>
        </is>
      </c>
      <c r="G1381" t="inlineStr">
        <is>
          <t>'liquid' != 'syringe'</t>
        </is>
      </c>
    </row>
    <row r="1382">
      <c r="A1382" t="inlineStr">
        <is>
          <t>1.2.8</t>
        </is>
      </c>
      <c r="B1382" t="inlineStr">
        <is>
          <t>Isosource Standard 500 ml</t>
        </is>
      </c>
      <c r="C1382" t="inlineStr">
        <is>
          <t>route</t>
        </is>
      </c>
      <c r="D1382" s="9" t="inlineStr">
        <is>
          <t>PASS</t>
        </is>
      </c>
      <c r="E1382" t="inlineStr">
        <is>
          <t>enteral</t>
        </is>
      </c>
      <c r="F1382" t="inlineStr">
        <is>
          <t>enteral</t>
        </is>
      </c>
      <c r="G1382" t="inlineStr"/>
    </row>
    <row r="1383">
      <c r="A1383" t="inlineStr">
        <is>
          <t>1.2.8</t>
        </is>
      </c>
      <c r="B1383" t="inlineStr">
        <is>
          <t>Isosource Standard 1000 ml</t>
        </is>
      </c>
      <c r="C1383" t="inlineStr">
        <is>
          <t>route</t>
        </is>
      </c>
      <c r="D1383" s="9" t="inlineStr">
        <is>
          <t>PASS</t>
        </is>
      </c>
      <c r="E1383" t="inlineStr">
        <is>
          <t>enteral</t>
        </is>
      </c>
      <c r="F1383" t="inlineStr">
        <is>
          <t>enteral</t>
        </is>
      </c>
      <c r="G1383" t="inlineStr"/>
    </row>
    <row r="1384">
      <c r="A1384" t="inlineStr">
        <is>
          <t>1.2.8</t>
        </is>
      </c>
      <c r="B1384" t="inlineStr">
        <is>
          <t>Isosource Standard Fibre 500 ml</t>
        </is>
      </c>
      <c r="C1384" t="inlineStr">
        <is>
          <t>route</t>
        </is>
      </c>
      <c r="D1384" s="9" t="inlineStr">
        <is>
          <t>PASS</t>
        </is>
      </c>
      <c r="E1384" t="inlineStr">
        <is>
          <t>enteral</t>
        </is>
      </c>
      <c r="F1384" t="inlineStr">
        <is>
          <t>enteral</t>
        </is>
      </c>
      <c r="G1384" t="inlineStr"/>
    </row>
    <row r="1385">
      <c r="A1385" t="inlineStr">
        <is>
          <t>1.2.9</t>
        </is>
      </c>
      <c r="B1385" t="inlineStr">
        <is>
          <t>Isosource Standard 500 ml</t>
        </is>
      </c>
      <c r="C1385" t="inlineStr">
        <is>
          <t>route</t>
        </is>
      </c>
      <c r="D1385" s="9" t="inlineStr">
        <is>
          <t>PASS</t>
        </is>
      </c>
      <c r="E1385" t="inlineStr">
        <is>
          <t>enteral</t>
        </is>
      </c>
      <c r="F1385" t="inlineStr">
        <is>
          <t>enteral</t>
        </is>
      </c>
      <c r="G1385" t="inlineStr"/>
    </row>
    <row r="1386">
      <c r="A1386" t="inlineStr">
        <is>
          <t>1.2.9</t>
        </is>
      </c>
      <c r="B1386" t="inlineStr">
        <is>
          <t>Isosource Standard 1000 ml</t>
        </is>
      </c>
      <c r="C1386" t="inlineStr">
        <is>
          <t>route</t>
        </is>
      </c>
      <c r="D1386" s="9" t="inlineStr">
        <is>
          <t>PASS</t>
        </is>
      </c>
      <c r="E1386" t="inlineStr">
        <is>
          <t>enteral</t>
        </is>
      </c>
      <c r="F1386" t="inlineStr">
        <is>
          <t>enteral</t>
        </is>
      </c>
      <c r="G1386" t="inlineStr"/>
    </row>
    <row r="1387">
      <c r="A1387" t="inlineStr">
        <is>
          <t>1.2.9</t>
        </is>
      </c>
      <c r="B1387" t="inlineStr">
        <is>
          <t>Isosource Standard Fibre 500 ml</t>
        </is>
      </c>
      <c r="C1387" t="inlineStr">
        <is>
          <t>route</t>
        </is>
      </c>
      <c r="D1387" s="9" t="inlineStr">
        <is>
          <t>PASS</t>
        </is>
      </c>
      <c r="E1387" t="inlineStr">
        <is>
          <t>enteral</t>
        </is>
      </c>
      <c r="F1387" t="inlineStr">
        <is>
          <t>enteral</t>
        </is>
      </c>
      <c r="G1387" t="inlineStr"/>
    </row>
    <row r="1388">
      <c r="A1388" t="inlineStr">
        <is>
          <t>1.2.10</t>
        </is>
      </c>
      <c r="B1388" t="inlineStr">
        <is>
          <t>Isosource Standard 500 ml</t>
        </is>
      </c>
      <c r="C1388" t="inlineStr">
        <is>
          <t>route</t>
        </is>
      </c>
      <c r="D1388" s="9" t="inlineStr">
        <is>
          <t>PASS</t>
        </is>
      </c>
      <c r="E1388" t="inlineStr">
        <is>
          <t>enteral</t>
        </is>
      </c>
      <c r="F1388" t="inlineStr">
        <is>
          <t>enteral</t>
        </is>
      </c>
      <c r="G1388" t="inlineStr"/>
    </row>
    <row r="1389">
      <c r="A1389" t="inlineStr">
        <is>
          <t>1.2.10</t>
        </is>
      </c>
      <c r="B1389" t="inlineStr">
        <is>
          <t>Isosource Standard 1000 ml</t>
        </is>
      </c>
      <c r="C1389" t="inlineStr">
        <is>
          <t>route</t>
        </is>
      </c>
      <c r="D1389" s="9" t="inlineStr">
        <is>
          <t>PASS</t>
        </is>
      </c>
      <c r="E1389" t="inlineStr">
        <is>
          <t>enteral</t>
        </is>
      </c>
      <c r="F1389" t="inlineStr">
        <is>
          <t>enteral</t>
        </is>
      </c>
      <c r="G1389" t="inlineStr"/>
    </row>
    <row r="1390">
      <c r="A1390" t="inlineStr">
        <is>
          <t>1.2.10</t>
        </is>
      </c>
      <c r="B1390" t="inlineStr">
        <is>
          <t>Isosource Standard Fibre 500 ml</t>
        </is>
      </c>
      <c r="C1390" t="inlineStr">
        <is>
          <t>route</t>
        </is>
      </c>
      <c r="D1390" s="9" t="inlineStr">
        <is>
          <t>PASS</t>
        </is>
      </c>
      <c r="E1390" t="inlineStr">
        <is>
          <t>enteral</t>
        </is>
      </c>
      <c r="F1390" t="inlineStr">
        <is>
          <t>enteral</t>
        </is>
      </c>
      <c r="G1390" t="inlineStr"/>
    </row>
    <row r="1391">
      <c r="A1391" t="inlineStr">
        <is>
          <t>1.2.11</t>
        </is>
      </c>
      <c r="B1391" t="inlineStr">
        <is>
          <t>Isosource Standard 500 ml</t>
        </is>
      </c>
      <c r="C1391" t="inlineStr">
        <is>
          <t>route</t>
        </is>
      </c>
      <c r="D1391" s="9" t="inlineStr">
        <is>
          <t>PASS</t>
        </is>
      </c>
      <c r="E1391" t="inlineStr">
        <is>
          <t>enteral</t>
        </is>
      </c>
      <c r="F1391" t="inlineStr">
        <is>
          <t>enteral</t>
        </is>
      </c>
      <c r="G1391" t="inlineStr"/>
    </row>
    <row r="1392">
      <c r="A1392" t="inlineStr">
        <is>
          <t>1.2.11</t>
        </is>
      </c>
      <c r="B1392" t="inlineStr">
        <is>
          <t>Isosource Standard 1000 ml</t>
        </is>
      </c>
      <c r="C1392" t="inlineStr">
        <is>
          <t>route</t>
        </is>
      </c>
      <c r="D1392" s="9" t="inlineStr">
        <is>
          <t>PASS</t>
        </is>
      </c>
      <c r="E1392" t="inlineStr">
        <is>
          <t>enteral</t>
        </is>
      </c>
      <c r="F1392" t="inlineStr">
        <is>
          <t>enteral</t>
        </is>
      </c>
      <c r="G1392" t="inlineStr"/>
    </row>
    <row r="1393">
      <c r="A1393" t="inlineStr">
        <is>
          <t>1.2.11</t>
        </is>
      </c>
      <c r="B1393" t="inlineStr">
        <is>
          <t>Isosource Standard Fibre 500 ml</t>
        </is>
      </c>
      <c r="C1393" t="inlineStr">
        <is>
          <t>route</t>
        </is>
      </c>
      <c r="D1393" s="9" t="inlineStr">
        <is>
          <t>PASS</t>
        </is>
      </c>
      <c r="E1393" t="inlineStr">
        <is>
          <t>enteral</t>
        </is>
      </c>
      <c r="F1393" t="inlineStr">
        <is>
          <t>enteral</t>
        </is>
      </c>
      <c r="G1393" t="inlineStr"/>
    </row>
    <row r="1394">
      <c r="A1394" t="inlineStr">
        <is>
          <t>1.2.12</t>
        </is>
      </c>
      <c r="B1394" t="inlineStr">
        <is>
          <t>Isosource Standard 500 ml</t>
        </is>
      </c>
      <c r="C1394" t="inlineStr">
        <is>
          <t>route</t>
        </is>
      </c>
      <c r="D1394" s="9" t="inlineStr">
        <is>
          <t>PASS</t>
        </is>
      </c>
      <c r="E1394" t="inlineStr">
        <is>
          <t>enteral</t>
        </is>
      </c>
      <c r="F1394" t="inlineStr">
        <is>
          <t>enteral</t>
        </is>
      </c>
      <c r="G1394" t="inlineStr"/>
    </row>
    <row r="1395">
      <c r="A1395" t="inlineStr">
        <is>
          <t>1.2.12</t>
        </is>
      </c>
      <c r="B1395" t="inlineStr">
        <is>
          <t>Isosource Standard 1000 ml</t>
        </is>
      </c>
      <c r="C1395" t="inlineStr">
        <is>
          <t>route</t>
        </is>
      </c>
      <c r="D1395" s="9" t="inlineStr">
        <is>
          <t>PASS</t>
        </is>
      </c>
      <c r="E1395" t="inlineStr">
        <is>
          <t>enteral</t>
        </is>
      </c>
      <c r="F1395" t="inlineStr">
        <is>
          <t>enteral</t>
        </is>
      </c>
      <c r="G1395" t="inlineStr"/>
    </row>
    <row r="1396">
      <c r="A1396" t="inlineStr">
        <is>
          <t>1.2.12</t>
        </is>
      </c>
      <c r="B1396" t="inlineStr">
        <is>
          <t>Isosource Standard Fibre 500 ml</t>
        </is>
      </c>
      <c r="C1396" t="inlineStr">
        <is>
          <t>route</t>
        </is>
      </c>
      <c r="D1396" s="9" t="inlineStr">
        <is>
          <t>PASS</t>
        </is>
      </c>
      <c r="E1396" t="inlineStr">
        <is>
          <t>enteral</t>
        </is>
      </c>
      <c r="F1396" t="inlineStr">
        <is>
          <t>enteral</t>
        </is>
      </c>
      <c r="G1396" t="inlineStr"/>
    </row>
    <row r="1397">
      <c r="A1397" t="inlineStr">
        <is>
          <t>1.2.17</t>
        </is>
      </c>
      <c r="B1397" t="inlineStr">
        <is>
          <t>Isosource Standard 500 ml</t>
        </is>
      </c>
      <c r="C1397" t="inlineStr">
        <is>
          <t>route</t>
        </is>
      </c>
      <c r="D1397" s="9" t="inlineStr">
        <is>
          <t>PASS</t>
        </is>
      </c>
      <c r="E1397" t="inlineStr">
        <is>
          <t>enteral</t>
        </is>
      </c>
      <c r="F1397" t="inlineStr">
        <is>
          <t>enteral</t>
        </is>
      </c>
      <c r="G1397" t="inlineStr"/>
    </row>
    <row r="1398">
      <c r="A1398" t="inlineStr">
        <is>
          <t>1.2.17</t>
        </is>
      </c>
      <c r="B1398" t="inlineStr">
        <is>
          <t>Isosource Standard 1000 ml</t>
        </is>
      </c>
      <c r="C1398" t="inlineStr">
        <is>
          <t>route</t>
        </is>
      </c>
      <c r="D1398" s="9" t="inlineStr">
        <is>
          <t>PASS</t>
        </is>
      </c>
      <c r="E1398" t="inlineStr">
        <is>
          <t>enteral</t>
        </is>
      </c>
      <c r="F1398" t="inlineStr">
        <is>
          <t>enteral</t>
        </is>
      </c>
      <c r="G1398" t="inlineStr"/>
    </row>
    <row r="1399">
      <c r="A1399" t="inlineStr">
        <is>
          <t>1.2.17</t>
        </is>
      </c>
      <c r="B1399" t="inlineStr">
        <is>
          <t>Isosource Standard Fibre 500 ml</t>
        </is>
      </c>
      <c r="C1399" t="inlineStr">
        <is>
          <t>route</t>
        </is>
      </c>
      <c r="D1399" s="9" t="inlineStr">
        <is>
          <t>PASS</t>
        </is>
      </c>
      <c r="E1399" t="inlineStr">
        <is>
          <t>enteral</t>
        </is>
      </c>
      <c r="F1399" t="inlineStr">
        <is>
          <t>enteral</t>
        </is>
      </c>
      <c r="G1399" t="inlineStr"/>
    </row>
    <row r="1400">
      <c r="A1400" t="inlineStr">
        <is>
          <t>1.2.22</t>
        </is>
      </c>
      <c r="B1400" t="inlineStr">
        <is>
          <t>Isosource Standard 500 ml</t>
        </is>
      </c>
      <c r="C1400" t="inlineStr">
        <is>
          <t>route</t>
        </is>
      </c>
      <c r="D1400" s="9" t="inlineStr">
        <is>
          <t>PASS</t>
        </is>
      </c>
      <c r="E1400" t="inlineStr">
        <is>
          <t>enteral</t>
        </is>
      </c>
      <c r="F1400" t="inlineStr">
        <is>
          <t>enteral</t>
        </is>
      </c>
      <c r="G1400" t="inlineStr"/>
    </row>
    <row r="1401">
      <c r="A1401" t="inlineStr">
        <is>
          <t>1.2.22</t>
        </is>
      </c>
      <c r="B1401" t="inlineStr">
        <is>
          <t>Isosource Standard 1000 ml</t>
        </is>
      </c>
      <c r="C1401" t="inlineStr">
        <is>
          <t>route</t>
        </is>
      </c>
      <c r="D1401" s="9" t="inlineStr">
        <is>
          <t>PASS</t>
        </is>
      </c>
      <c r="E1401" t="inlineStr">
        <is>
          <t>enteral</t>
        </is>
      </c>
      <c r="F1401" t="inlineStr">
        <is>
          <t>enteral</t>
        </is>
      </c>
      <c r="G1401" t="inlineStr"/>
    </row>
    <row r="1402">
      <c r="A1402" t="inlineStr">
        <is>
          <t>1.2.22</t>
        </is>
      </c>
      <c r="B1402" t="inlineStr">
        <is>
          <t>Isosource Standard Fibre 500 ml</t>
        </is>
      </c>
      <c r="C1402" t="inlineStr">
        <is>
          <t>route</t>
        </is>
      </c>
      <c r="D1402" s="9" t="inlineStr">
        <is>
          <t>PASS</t>
        </is>
      </c>
      <c r="E1402" t="inlineStr">
        <is>
          <t>enteral</t>
        </is>
      </c>
      <c r="F1402" t="inlineStr">
        <is>
          <t>enteral</t>
        </is>
      </c>
      <c r="G1402" t="inlineStr"/>
    </row>
    <row r="1403">
      <c r="A1403" t="inlineStr">
        <is>
          <t>1.2.23</t>
        </is>
      </c>
      <c r="B1403" t="inlineStr">
        <is>
          <t>Isosource Standard 500 ml</t>
        </is>
      </c>
      <c r="C1403" t="inlineStr">
        <is>
          <t>route</t>
        </is>
      </c>
      <c r="D1403" s="9" t="inlineStr">
        <is>
          <t>PASS</t>
        </is>
      </c>
      <c r="E1403" t="inlineStr">
        <is>
          <t>enteral</t>
        </is>
      </c>
      <c r="F1403" t="inlineStr">
        <is>
          <t>enteral</t>
        </is>
      </c>
      <c r="G1403" t="inlineStr"/>
    </row>
    <row r="1404">
      <c r="A1404" t="inlineStr">
        <is>
          <t>1.2.23</t>
        </is>
      </c>
      <c r="B1404" t="inlineStr">
        <is>
          <t>Isosource Standard 1000 ml</t>
        </is>
      </c>
      <c r="C1404" t="inlineStr">
        <is>
          <t>route</t>
        </is>
      </c>
      <c r="D1404" s="9" t="inlineStr">
        <is>
          <t>PASS</t>
        </is>
      </c>
      <c r="E1404" t="inlineStr">
        <is>
          <t>enteral</t>
        </is>
      </c>
      <c r="F1404" t="inlineStr">
        <is>
          <t>enteral</t>
        </is>
      </c>
      <c r="G1404" t="inlineStr"/>
    </row>
    <row r="1405">
      <c r="A1405" t="inlineStr">
        <is>
          <t>1.2.23</t>
        </is>
      </c>
      <c r="B1405" t="inlineStr">
        <is>
          <t>Isosource Standard Fibre 500 ml</t>
        </is>
      </c>
      <c r="C1405" t="inlineStr">
        <is>
          <t>route</t>
        </is>
      </c>
      <c r="D1405" s="9" t="inlineStr">
        <is>
          <t>PASS</t>
        </is>
      </c>
      <c r="E1405" t="inlineStr">
        <is>
          <t>enteral</t>
        </is>
      </c>
      <c r="F1405" t="inlineStr">
        <is>
          <t>enteral</t>
        </is>
      </c>
      <c r="G1405" t="inlineStr"/>
    </row>
    <row r="1406">
      <c r="A1406" t="inlineStr">
        <is>
          <t>1.2.24</t>
        </is>
      </c>
      <c r="B1406" t="inlineStr">
        <is>
          <t>Isosource Standard 500 ml</t>
        </is>
      </c>
      <c r="C1406" t="inlineStr">
        <is>
          <t>route</t>
        </is>
      </c>
      <c r="D1406" s="9" t="inlineStr">
        <is>
          <t>PASS</t>
        </is>
      </c>
      <c r="E1406" t="inlineStr">
        <is>
          <t>enteral</t>
        </is>
      </c>
      <c r="F1406" t="inlineStr">
        <is>
          <t>enteral</t>
        </is>
      </c>
      <c r="G1406" t="inlineStr"/>
    </row>
    <row r="1407">
      <c r="A1407" t="inlineStr">
        <is>
          <t>1.2.24</t>
        </is>
      </c>
      <c r="B1407" t="inlineStr">
        <is>
          <t>Isosource Standard 1000 ml</t>
        </is>
      </c>
      <c r="C1407" t="inlineStr">
        <is>
          <t>route</t>
        </is>
      </c>
      <c r="D1407" s="9" t="inlineStr">
        <is>
          <t>PASS</t>
        </is>
      </c>
      <c r="E1407" t="inlineStr">
        <is>
          <t>enteral</t>
        </is>
      </c>
      <c r="F1407" t="inlineStr">
        <is>
          <t>enteral</t>
        </is>
      </c>
      <c r="G1407" t="inlineStr"/>
    </row>
    <row r="1408">
      <c r="A1408" t="inlineStr">
        <is>
          <t>1.2.24</t>
        </is>
      </c>
      <c r="B1408" t="inlineStr">
        <is>
          <t>Isosource Standard Fibre 500 ml</t>
        </is>
      </c>
      <c r="C1408" t="inlineStr">
        <is>
          <t>route</t>
        </is>
      </c>
      <c r="D1408" s="9" t="inlineStr">
        <is>
          <t>PASS</t>
        </is>
      </c>
      <c r="E1408" t="inlineStr">
        <is>
          <t>enteral</t>
        </is>
      </c>
      <c r="F1408" t="inlineStr">
        <is>
          <t>enteral</t>
        </is>
      </c>
      <c r="G1408" t="inlineStr"/>
    </row>
    <row r="1409">
      <c r="A1409" t="inlineStr">
        <is>
          <t>1.2.25</t>
        </is>
      </c>
      <c r="B1409" t="inlineStr">
        <is>
          <t>Isosource Standard 500 ml</t>
        </is>
      </c>
      <c r="C1409" t="inlineStr">
        <is>
          <t>formulation</t>
        </is>
      </c>
      <c r="D1409" s="11" t="inlineStr">
        <is>
          <t>FAIL</t>
        </is>
      </c>
      <c r="E1409" t="inlineStr">
        <is>
          <t>liquid</t>
        </is>
      </c>
      <c r="F1409" t="inlineStr">
        <is>
          <t>syringe</t>
        </is>
      </c>
      <c r="G1409" t="inlineStr">
        <is>
          <t>'liquid' != 'syringe'</t>
        </is>
      </c>
    </row>
    <row r="1410">
      <c r="A1410" t="inlineStr">
        <is>
          <t>1.2.25</t>
        </is>
      </c>
      <c r="B1410" t="inlineStr">
        <is>
          <t>Isosource Standard 1000 ml</t>
        </is>
      </c>
      <c r="C1410" t="inlineStr">
        <is>
          <t>formulation</t>
        </is>
      </c>
      <c r="D1410" s="11" t="inlineStr">
        <is>
          <t>FAIL</t>
        </is>
      </c>
      <c r="E1410" t="inlineStr">
        <is>
          <t>liquid</t>
        </is>
      </c>
      <c r="F1410" t="inlineStr">
        <is>
          <t>syringe</t>
        </is>
      </c>
      <c r="G1410" t="inlineStr">
        <is>
          <t>'liquid' != 'syringe'</t>
        </is>
      </c>
    </row>
    <row r="1411">
      <c r="A1411" t="inlineStr">
        <is>
          <t>1.2.25</t>
        </is>
      </c>
      <c r="B1411" t="inlineStr">
        <is>
          <t>Isosource Standard Fibre 500 ml</t>
        </is>
      </c>
      <c r="C1411" t="inlineStr">
        <is>
          <t>formulation</t>
        </is>
      </c>
      <c r="D1411" s="11" t="inlineStr">
        <is>
          <t>FAIL</t>
        </is>
      </c>
      <c r="E1411" t="inlineStr">
        <is>
          <t>liquid</t>
        </is>
      </c>
      <c r="F1411" t="inlineStr">
        <is>
          <t>syringe</t>
        </is>
      </c>
      <c r="G1411" t="inlineStr">
        <is>
          <t>'liquid' != 'syringe'</t>
        </is>
      </c>
    </row>
    <row r="1412">
      <c r="A1412" t="inlineStr">
        <is>
          <t>1.2.26</t>
        </is>
      </c>
      <c r="B1412" t="inlineStr">
        <is>
          <t>Isosource Standard 500 ml</t>
        </is>
      </c>
      <c r="C1412" t="inlineStr">
        <is>
          <t>route</t>
        </is>
      </c>
      <c r="D1412" s="9" t="inlineStr">
        <is>
          <t>PASS</t>
        </is>
      </c>
      <c r="E1412" t="inlineStr">
        <is>
          <t>enteral</t>
        </is>
      </c>
      <c r="F1412" t="inlineStr">
        <is>
          <t>enteral</t>
        </is>
      </c>
      <c r="G1412" t="inlineStr"/>
    </row>
    <row r="1413">
      <c r="A1413" t="inlineStr">
        <is>
          <t>1.2.26</t>
        </is>
      </c>
      <c r="B1413" t="inlineStr">
        <is>
          <t>Isosource Standard 1000 ml</t>
        </is>
      </c>
      <c r="C1413" t="inlineStr">
        <is>
          <t>route</t>
        </is>
      </c>
      <c r="D1413" s="9" t="inlineStr">
        <is>
          <t>PASS</t>
        </is>
      </c>
      <c r="E1413" t="inlineStr">
        <is>
          <t>enteral</t>
        </is>
      </c>
      <c r="F1413" t="inlineStr">
        <is>
          <t>enteral</t>
        </is>
      </c>
      <c r="G1413" t="inlineStr"/>
    </row>
    <row r="1414">
      <c r="A1414" t="inlineStr">
        <is>
          <t>1.2.26</t>
        </is>
      </c>
      <c r="B1414" t="inlineStr">
        <is>
          <t>Isosource Standard Fibre 500 ml</t>
        </is>
      </c>
      <c r="C1414" t="inlineStr">
        <is>
          <t>route</t>
        </is>
      </c>
      <c r="D1414" s="9" t="inlineStr">
        <is>
          <t>PASS</t>
        </is>
      </c>
      <c r="E1414" t="inlineStr">
        <is>
          <t>enteral</t>
        </is>
      </c>
      <c r="F1414" t="inlineStr">
        <is>
          <t>enteral</t>
        </is>
      </c>
      <c r="G1414" t="inlineStr"/>
    </row>
    <row r="1415">
      <c r="A1415" t="inlineStr">
        <is>
          <t>1.2.27</t>
        </is>
      </c>
      <c r="B1415" t="inlineStr">
        <is>
          <t>Isosource Standard 500 ml</t>
        </is>
      </c>
      <c r="C1415" t="inlineStr">
        <is>
          <t>route</t>
        </is>
      </c>
      <c r="D1415" s="9" t="inlineStr">
        <is>
          <t>PASS</t>
        </is>
      </c>
      <c r="E1415" t="inlineStr">
        <is>
          <t>enteral</t>
        </is>
      </c>
      <c r="F1415" t="inlineStr">
        <is>
          <t>enteral</t>
        </is>
      </c>
      <c r="G1415" t="inlineStr"/>
    </row>
    <row r="1416">
      <c r="A1416" t="inlineStr">
        <is>
          <t>1.2.27</t>
        </is>
      </c>
      <c r="B1416" t="inlineStr">
        <is>
          <t>Isosource Standard 1000 ml</t>
        </is>
      </c>
      <c r="C1416" t="inlineStr">
        <is>
          <t>route</t>
        </is>
      </c>
      <c r="D1416" s="9" t="inlineStr">
        <is>
          <t>PASS</t>
        </is>
      </c>
      <c r="E1416" t="inlineStr">
        <is>
          <t>enteral</t>
        </is>
      </c>
      <c r="F1416" t="inlineStr">
        <is>
          <t>enteral</t>
        </is>
      </c>
      <c r="G1416" t="inlineStr"/>
    </row>
    <row r="1417">
      <c r="A1417" t="inlineStr">
        <is>
          <t>1.2.27</t>
        </is>
      </c>
      <c r="B1417" t="inlineStr">
        <is>
          <t>Isosource Standard Fibre 500 ml</t>
        </is>
      </c>
      <c r="C1417" t="inlineStr">
        <is>
          <t>route</t>
        </is>
      </c>
      <c r="D1417" s="9" t="inlineStr">
        <is>
          <t>PASS</t>
        </is>
      </c>
      <c r="E1417" t="inlineStr">
        <is>
          <t>enteral</t>
        </is>
      </c>
      <c r="F1417" t="inlineStr">
        <is>
          <t>enteral</t>
        </is>
      </c>
      <c r="G1417" t="inlineStr"/>
    </row>
    <row r="1418">
      <c r="A1418" t="inlineStr">
        <is>
          <t>1.2.28</t>
        </is>
      </c>
      <c r="B1418" t="inlineStr">
        <is>
          <t>Isosource Standard 500 ml</t>
        </is>
      </c>
      <c r="C1418" t="inlineStr">
        <is>
          <t>route</t>
        </is>
      </c>
      <c r="D1418" s="9" t="inlineStr">
        <is>
          <t>PASS</t>
        </is>
      </c>
      <c r="E1418" t="inlineStr">
        <is>
          <t>enteral</t>
        </is>
      </c>
      <c r="F1418" t="inlineStr">
        <is>
          <t>enteral</t>
        </is>
      </c>
      <c r="G1418" t="inlineStr"/>
    </row>
    <row r="1419">
      <c r="A1419" t="inlineStr">
        <is>
          <t>1.2.28</t>
        </is>
      </c>
      <c r="B1419" t="inlineStr">
        <is>
          <t>Isosource Standard 1000 ml</t>
        </is>
      </c>
      <c r="C1419" t="inlineStr">
        <is>
          <t>route</t>
        </is>
      </c>
      <c r="D1419" s="9" t="inlineStr">
        <is>
          <t>PASS</t>
        </is>
      </c>
      <c r="E1419" t="inlineStr">
        <is>
          <t>enteral</t>
        </is>
      </c>
      <c r="F1419" t="inlineStr">
        <is>
          <t>enteral</t>
        </is>
      </c>
      <c r="G1419" t="inlineStr"/>
    </row>
    <row r="1420">
      <c r="A1420" t="inlineStr">
        <is>
          <t>1.2.28</t>
        </is>
      </c>
      <c r="B1420" t="inlineStr">
        <is>
          <t>Isosource Standard Fibre 500 ml</t>
        </is>
      </c>
      <c r="C1420" t="inlineStr">
        <is>
          <t>route</t>
        </is>
      </c>
      <c r="D1420" s="9" t="inlineStr">
        <is>
          <t>PASS</t>
        </is>
      </c>
      <c r="E1420" t="inlineStr">
        <is>
          <t>enteral</t>
        </is>
      </c>
      <c r="F1420" t="inlineStr">
        <is>
          <t>enteral</t>
        </is>
      </c>
      <c r="G1420" t="inlineStr"/>
    </row>
    <row r="1421">
      <c r="A1421" t="inlineStr">
        <is>
          <t>1.2.29</t>
        </is>
      </c>
      <c r="B1421" t="inlineStr">
        <is>
          <t>Isosource Standard 500 ml</t>
        </is>
      </c>
      <c r="C1421" t="inlineStr">
        <is>
          <t>formulation</t>
        </is>
      </c>
      <c r="D1421" s="11" t="inlineStr">
        <is>
          <t>FAIL</t>
        </is>
      </c>
      <c r="E1421" t="inlineStr">
        <is>
          <t>liquid</t>
        </is>
      </c>
      <c r="F1421" t="inlineStr">
        <is>
          <t>syringe</t>
        </is>
      </c>
      <c r="G1421" t="inlineStr">
        <is>
          <t>'liquid' != 'syringe'</t>
        </is>
      </c>
    </row>
    <row r="1422">
      <c r="A1422" t="inlineStr">
        <is>
          <t>1.2.29</t>
        </is>
      </c>
      <c r="B1422" t="inlineStr">
        <is>
          <t>Isosource Standard 500 ml</t>
        </is>
      </c>
      <c r="C1422" t="inlineStr">
        <is>
          <t>route</t>
        </is>
      </c>
      <c r="D1422" s="9" t="inlineStr">
        <is>
          <t>PASS</t>
        </is>
      </c>
      <c r="E1422" t="inlineStr">
        <is>
          <t>enteral</t>
        </is>
      </c>
      <c r="F1422" t="inlineStr">
        <is>
          <t>enteral</t>
        </is>
      </c>
      <c r="G1422" t="inlineStr"/>
    </row>
    <row r="1423">
      <c r="A1423" t="inlineStr">
        <is>
          <t>1.2.29</t>
        </is>
      </c>
      <c r="B1423" t="inlineStr">
        <is>
          <t>Isosource Standard 1000 ml</t>
        </is>
      </c>
      <c r="C1423" t="inlineStr">
        <is>
          <t>formulation</t>
        </is>
      </c>
      <c r="D1423" s="11" t="inlineStr">
        <is>
          <t>FAIL</t>
        </is>
      </c>
      <c r="E1423" t="inlineStr">
        <is>
          <t>liquid</t>
        </is>
      </c>
      <c r="F1423" t="inlineStr">
        <is>
          <t>syringe</t>
        </is>
      </c>
      <c r="G1423" t="inlineStr">
        <is>
          <t>'liquid' != 'syringe'</t>
        </is>
      </c>
    </row>
    <row r="1424">
      <c r="A1424" t="inlineStr">
        <is>
          <t>1.2.29</t>
        </is>
      </c>
      <c r="B1424" t="inlineStr">
        <is>
          <t>Isosource Standard 1000 ml</t>
        </is>
      </c>
      <c r="C1424" t="inlineStr">
        <is>
          <t>route</t>
        </is>
      </c>
      <c r="D1424" s="9" t="inlineStr">
        <is>
          <t>PASS</t>
        </is>
      </c>
      <c r="E1424" t="inlineStr">
        <is>
          <t>enteral</t>
        </is>
      </c>
      <c r="F1424" t="inlineStr">
        <is>
          <t>enteral</t>
        </is>
      </c>
      <c r="G1424" t="inlineStr"/>
    </row>
    <row r="1425">
      <c r="A1425" t="inlineStr">
        <is>
          <t>1.2.29</t>
        </is>
      </c>
      <c r="B1425" t="inlineStr">
        <is>
          <t>Isosource Standard Fibre 500 ml</t>
        </is>
      </c>
      <c r="C1425" t="inlineStr">
        <is>
          <t>formulation</t>
        </is>
      </c>
      <c r="D1425" s="11" t="inlineStr">
        <is>
          <t>FAIL</t>
        </is>
      </c>
      <c r="E1425" t="inlineStr">
        <is>
          <t>liquid</t>
        </is>
      </c>
      <c r="F1425" t="inlineStr">
        <is>
          <t>syringe</t>
        </is>
      </c>
      <c r="G1425" t="inlineStr">
        <is>
          <t>'liquid' != 'syringe'</t>
        </is>
      </c>
    </row>
    <row r="1426">
      <c r="A1426" t="inlineStr">
        <is>
          <t>1.2.29</t>
        </is>
      </c>
      <c r="B1426" t="inlineStr">
        <is>
          <t>Isosource Standard Fibre 500 ml</t>
        </is>
      </c>
      <c r="C1426" t="inlineStr">
        <is>
          <t>route</t>
        </is>
      </c>
      <c r="D1426" s="9" t="inlineStr">
        <is>
          <t>PASS</t>
        </is>
      </c>
      <c r="E1426" t="inlineStr">
        <is>
          <t>enteral</t>
        </is>
      </c>
      <c r="F1426" t="inlineStr">
        <is>
          <t>enteral</t>
        </is>
      </c>
      <c r="G1426" t="inlineStr"/>
    </row>
    <row r="1427">
      <c r="A1427" t="inlineStr">
        <is>
          <t>1.2.30</t>
        </is>
      </c>
      <c r="B1427" t="inlineStr">
        <is>
          <t>Isosource Standard 500 ml</t>
        </is>
      </c>
      <c r="C1427" t="inlineStr">
        <is>
          <t>route</t>
        </is>
      </c>
      <c r="D1427" s="9" t="inlineStr">
        <is>
          <t>PASS</t>
        </is>
      </c>
      <c r="E1427" t="inlineStr">
        <is>
          <t>enteral</t>
        </is>
      </c>
      <c r="F1427" t="inlineStr">
        <is>
          <t>enteral</t>
        </is>
      </c>
      <c r="G1427" t="inlineStr"/>
    </row>
    <row r="1428">
      <c r="A1428" t="inlineStr">
        <is>
          <t>1.2.30</t>
        </is>
      </c>
      <c r="B1428" t="inlineStr">
        <is>
          <t>Isosource Standard 1000 ml</t>
        </is>
      </c>
      <c r="C1428" t="inlineStr">
        <is>
          <t>route</t>
        </is>
      </c>
      <c r="D1428" s="9" t="inlineStr">
        <is>
          <t>PASS</t>
        </is>
      </c>
      <c r="E1428" t="inlineStr">
        <is>
          <t>enteral</t>
        </is>
      </c>
      <c r="F1428" t="inlineStr">
        <is>
          <t>enteral</t>
        </is>
      </c>
      <c r="G1428" t="inlineStr"/>
    </row>
    <row r="1429">
      <c r="A1429" t="inlineStr">
        <is>
          <t>1.2.30</t>
        </is>
      </c>
      <c r="B1429" t="inlineStr">
        <is>
          <t>Isosource Standard Fibre 500 ml</t>
        </is>
      </c>
      <c r="C1429" t="inlineStr">
        <is>
          <t>route</t>
        </is>
      </c>
      <c r="D1429" s="9" t="inlineStr">
        <is>
          <t>PASS</t>
        </is>
      </c>
      <c r="E1429" t="inlineStr">
        <is>
          <t>enteral</t>
        </is>
      </c>
      <c r="F1429" t="inlineStr">
        <is>
          <t>enteral</t>
        </is>
      </c>
      <c r="G1429" t="inlineStr"/>
    </row>
    <row r="1430">
      <c r="A1430" t="inlineStr">
        <is>
          <t>1.2.31</t>
        </is>
      </c>
      <c r="B1430" t="inlineStr">
        <is>
          <t>Isosource Standard 500 ml</t>
        </is>
      </c>
      <c r="C1430" t="inlineStr">
        <is>
          <t>route</t>
        </is>
      </c>
      <c r="D1430" s="9" t="inlineStr">
        <is>
          <t>PASS</t>
        </is>
      </c>
      <c r="E1430" t="inlineStr">
        <is>
          <t>enteral</t>
        </is>
      </c>
      <c r="F1430" t="inlineStr">
        <is>
          <t>enteral</t>
        </is>
      </c>
      <c r="G1430" t="inlineStr"/>
    </row>
    <row r="1431">
      <c r="A1431" t="inlineStr">
        <is>
          <t>1.2.31</t>
        </is>
      </c>
      <c r="B1431" t="inlineStr">
        <is>
          <t>Isosource Standard 1000 ml</t>
        </is>
      </c>
      <c r="C1431" t="inlineStr">
        <is>
          <t>route</t>
        </is>
      </c>
      <c r="D1431" s="9" t="inlineStr">
        <is>
          <t>PASS</t>
        </is>
      </c>
      <c r="E1431" t="inlineStr">
        <is>
          <t>enteral</t>
        </is>
      </c>
      <c r="F1431" t="inlineStr">
        <is>
          <t>enteral</t>
        </is>
      </c>
      <c r="G1431" t="inlineStr"/>
    </row>
    <row r="1432">
      <c r="A1432" t="inlineStr">
        <is>
          <t>1.2.31</t>
        </is>
      </c>
      <c r="B1432" t="inlineStr">
        <is>
          <t>Isosource Standard Fibre 500 ml</t>
        </is>
      </c>
      <c r="C1432" t="inlineStr">
        <is>
          <t>route</t>
        </is>
      </c>
      <c r="D1432" s="9" t="inlineStr">
        <is>
          <t>PASS</t>
        </is>
      </c>
      <c r="E1432" t="inlineStr">
        <is>
          <t>enteral</t>
        </is>
      </c>
      <c r="F1432" t="inlineStr">
        <is>
          <t>enteral</t>
        </is>
      </c>
      <c r="G1432" t="inlineStr"/>
    </row>
    <row r="1433">
      <c r="A1433" t="inlineStr">
        <is>
          <t>1.2.32</t>
        </is>
      </c>
      <c r="B1433" t="inlineStr">
        <is>
          <t>Isosource Standard 500 ml</t>
        </is>
      </c>
      <c r="C1433" t="inlineStr">
        <is>
          <t>hypoallergenic</t>
        </is>
      </c>
      <c r="D1433" s="10" t="inlineStr">
        <is>
          <t>UNKNOWN</t>
        </is>
      </c>
      <c r="E1433" t="inlineStr">
        <is>
          <t>N/A</t>
        </is>
      </c>
      <c r="F1433" t="inlineStr">
        <is>
          <t>True</t>
        </is>
      </c>
      <c r="G1433" t="inlineStr">
        <is>
          <t>Cannot determine 'hypoallergenic' for this product</t>
        </is>
      </c>
    </row>
    <row r="1434">
      <c r="A1434" t="inlineStr">
        <is>
          <t>1.2.32</t>
        </is>
      </c>
      <c r="B1434" t="inlineStr">
        <is>
          <t>Isosource Standard 1000 ml</t>
        </is>
      </c>
      <c r="C1434" t="inlineStr">
        <is>
          <t>hypoallergenic</t>
        </is>
      </c>
      <c r="D1434" s="10" t="inlineStr">
        <is>
          <t>UNKNOWN</t>
        </is>
      </c>
      <c r="E1434" t="inlineStr">
        <is>
          <t>N/A</t>
        </is>
      </c>
      <c r="F1434" t="inlineStr">
        <is>
          <t>True</t>
        </is>
      </c>
      <c r="G1434" t="inlineStr">
        <is>
          <t>Cannot determine 'hypoallergenic' for this product</t>
        </is>
      </c>
    </row>
    <row r="1435">
      <c r="A1435" t="inlineStr">
        <is>
          <t>1.2.32</t>
        </is>
      </c>
      <c r="B1435" t="inlineStr">
        <is>
          <t>Isosource Standard Fibre 500 ml</t>
        </is>
      </c>
      <c r="C1435" t="inlineStr">
        <is>
          <t>hypoallergenic</t>
        </is>
      </c>
      <c r="D1435" s="10" t="inlineStr">
        <is>
          <t>UNKNOWN</t>
        </is>
      </c>
      <c r="E1435" t="inlineStr">
        <is>
          <t>N/A</t>
        </is>
      </c>
      <c r="F1435" t="inlineStr">
        <is>
          <t>True</t>
        </is>
      </c>
      <c r="G1435" t="inlineStr">
        <is>
          <t>Cannot determine 'hypoallergenic' for this product</t>
        </is>
      </c>
    </row>
    <row r="1436">
      <c r="A1436" t="inlineStr">
        <is>
          <t>1.2.33</t>
        </is>
      </c>
      <c r="B1436" t="inlineStr">
        <is>
          <t>Resource Junior powder 400g</t>
        </is>
      </c>
      <c r="C1436" t="inlineStr">
        <is>
          <t>volume</t>
        </is>
      </c>
      <c r="D1436" s="10" t="inlineStr">
        <is>
          <t>UNKNOWN</t>
        </is>
      </c>
      <c r="E1436" t="inlineStr">
        <is>
          <t>400.0 g</t>
        </is>
      </c>
      <c r="F1436">
        <f> 5.0 ml</f>
        <v/>
      </c>
      <c r="G1436" t="inlineStr">
        <is>
          <t>Not comparable: product in g, requirement in ml</t>
        </is>
      </c>
    </row>
    <row r="1437">
      <c r="A1437" t="inlineStr">
        <is>
          <t>1.2.33</t>
        </is>
      </c>
      <c r="B1437" t="inlineStr">
        <is>
          <t>Althera HMO powder 400g</t>
        </is>
      </c>
      <c r="C1437" t="inlineStr">
        <is>
          <t>volume</t>
        </is>
      </c>
      <c r="D1437" s="10" t="inlineStr">
        <is>
          <t>UNKNOWN</t>
        </is>
      </c>
      <c r="E1437" t="inlineStr">
        <is>
          <t>400.0 g</t>
        </is>
      </c>
      <c r="F1437">
        <f> 5.0 ml</f>
        <v/>
      </c>
      <c r="G1437" t="inlineStr">
        <is>
          <t>Not comparable: product in g, requirement in ml</t>
        </is>
      </c>
    </row>
    <row r="1438">
      <c r="A1438" t="inlineStr">
        <is>
          <t>1.2.33</t>
        </is>
      </c>
      <c r="B1438" t="inlineStr">
        <is>
          <t>Alfamino HMO powder 400g</t>
        </is>
      </c>
      <c r="C1438" t="inlineStr">
        <is>
          <t>volume</t>
        </is>
      </c>
      <c r="D1438" s="10" t="inlineStr">
        <is>
          <t>UNKNOWN</t>
        </is>
      </c>
      <c r="E1438" t="inlineStr">
        <is>
          <t>400.0 g</t>
        </is>
      </c>
      <c r="F1438">
        <f> 5.0 ml</f>
        <v/>
      </c>
      <c r="G1438" t="inlineStr">
        <is>
          <t>Not comparable: product in g, requirement in ml</t>
        </is>
      </c>
    </row>
    <row r="1439">
      <c r="A1439" t="inlineStr">
        <is>
          <t>1.2.35</t>
        </is>
      </c>
      <c r="B1439" t="inlineStr">
        <is>
          <t>Isosource Standard 500 ml</t>
        </is>
      </c>
      <c r="C1439" t="inlineStr">
        <is>
          <t>route</t>
        </is>
      </c>
      <c r="D1439" s="9" t="inlineStr">
        <is>
          <t>PASS</t>
        </is>
      </c>
      <c r="E1439" t="inlineStr">
        <is>
          <t>enteral</t>
        </is>
      </c>
      <c r="F1439" t="inlineStr">
        <is>
          <t>enteral</t>
        </is>
      </c>
      <c r="G1439" t="inlineStr"/>
    </row>
    <row r="1440">
      <c r="A1440" t="inlineStr">
        <is>
          <t>1.2.35</t>
        </is>
      </c>
      <c r="B1440" t="inlineStr">
        <is>
          <t>Isosource Standard 1000 ml</t>
        </is>
      </c>
      <c r="C1440" t="inlineStr">
        <is>
          <t>route</t>
        </is>
      </c>
      <c r="D1440" s="9" t="inlineStr">
        <is>
          <t>PASS</t>
        </is>
      </c>
      <c r="E1440" t="inlineStr">
        <is>
          <t>enteral</t>
        </is>
      </c>
      <c r="F1440" t="inlineStr">
        <is>
          <t>enteral</t>
        </is>
      </c>
      <c r="G1440" t="inlineStr"/>
    </row>
    <row r="1441">
      <c r="A1441" t="inlineStr">
        <is>
          <t>1.2.35</t>
        </is>
      </c>
      <c r="B1441" t="inlineStr">
        <is>
          <t>Isosource Standard Fibre 500 ml</t>
        </is>
      </c>
      <c r="C1441" t="inlineStr">
        <is>
          <t>route</t>
        </is>
      </c>
      <c r="D1441" s="9" t="inlineStr">
        <is>
          <t>PASS</t>
        </is>
      </c>
      <c r="E1441" t="inlineStr">
        <is>
          <t>enteral</t>
        </is>
      </c>
      <c r="F1441" t="inlineStr">
        <is>
          <t>enteral</t>
        </is>
      </c>
      <c r="G1441" t="inlineStr"/>
    </row>
    <row r="1442">
      <c r="A1442" t="inlineStr">
        <is>
          <t>1.2.38</t>
        </is>
      </c>
      <c r="B1442" t="inlineStr">
        <is>
          <t>Isosource Standard 500 ml</t>
        </is>
      </c>
      <c r="C1442" t="inlineStr">
        <is>
          <t>formulation</t>
        </is>
      </c>
      <c r="D1442" s="11" t="inlineStr">
        <is>
          <t>FAIL</t>
        </is>
      </c>
      <c r="E1442" t="inlineStr">
        <is>
          <t>liquid</t>
        </is>
      </c>
      <c r="F1442" t="inlineStr">
        <is>
          <t>syringe</t>
        </is>
      </c>
      <c r="G1442" t="inlineStr">
        <is>
          <t>'liquid' != 'syringe'</t>
        </is>
      </c>
    </row>
    <row r="1443">
      <c r="A1443" t="inlineStr">
        <is>
          <t>1.2.38</t>
        </is>
      </c>
      <c r="B1443" t="inlineStr">
        <is>
          <t>Isosource Standard 1000 ml</t>
        </is>
      </c>
      <c r="C1443" t="inlineStr">
        <is>
          <t>formulation</t>
        </is>
      </c>
      <c r="D1443" s="11" t="inlineStr">
        <is>
          <t>FAIL</t>
        </is>
      </c>
      <c r="E1443" t="inlineStr">
        <is>
          <t>liquid</t>
        </is>
      </c>
      <c r="F1443" t="inlineStr">
        <is>
          <t>syringe</t>
        </is>
      </c>
      <c r="G1443" t="inlineStr">
        <is>
          <t>'liquid' != 'syringe'</t>
        </is>
      </c>
    </row>
    <row r="1444">
      <c r="A1444" t="inlineStr">
        <is>
          <t>1.2.38</t>
        </is>
      </c>
      <c r="B1444" t="inlineStr">
        <is>
          <t>Isosource Standard Fibre 500 ml</t>
        </is>
      </c>
      <c r="C1444" t="inlineStr">
        <is>
          <t>formulation</t>
        </is>
      </c>
      <c r="D1444" s="11" t="inlineStr">
        <is>
          <t>FAIL</t>
        </is>
      </c>
      <c r="E1444" t="inlineStr">
        <is>
          <t>liquid</t>
        </is>
      </c>
      <c r="F1444" t="inlineStr">
        <is>
          <t>syringe</t>
        </is>
      </c>
      <c r="G1444" t="inlineStr">
        <is>
          <t>'liquid' != 'syringe'</t>
        </is>
      </c>
    </row>
    <row r="1445">
      <c r="A1445" t="inlineStr">
        <is>
          <t>1.2.39</t>
        </is>
      </c>
      <c r="B1445" t="inlineStr">
        <is>
          <t>Isosource Standard 500 ml</t>
        </is>
      </c>
      <c r="C1445" t="inlineStr">
        <is>
          <t>formulation</t>
        </is>
      </c>
      <c r="D1445" s="11" t="inlineStr">
        <is>
          <t>FAIL</t>
        </is>
      </c>
      <c r="E1445" t="inlineStr">
        <is>
          <t>liquid</t>
        </is>
      </c>
      <c r="F1445" t="inlineStr">
        <is>
          <t>syringe</t>
        </is>
      </c>
      <c r="G1445" t="inlineStr">
        <is>
          <t>'liquid' != 'syringe'</t>
        </is>
      </c>
    </row>
    <row r="1446">
      <c r="A1446" t="inlineStr">
        <is>
          <t>1.2.39</t>
        </is>
      </c>
      <c r="B1446" t="inlineStr">
        <is>
          <t>Isosource Standard 1000 ml</t>
        </is>
      </c>
      <c r="C1446" t="inlineStr">
        <is>
          <t>formulation</t>
        </is>
      </c>
      <c r="D1446" s="11" t="inlineStr">
        <is>
          <t>FAIL</t>
        </is>
      </c>
      <c r="E1446" t="inlineStr">
        <is>
          <t>liquid</t>
        </is>
      </c>
      <c r="F1446" t="inlineStr">
        <is>
          <t>syringe</t>
        </is>
      </c>
      <c r="G1446" t="inlineStr">
        <is>
          <t>'liquid' != 'syringe'</t>
        </is>
      </c>
    </row>
    <row r="1447">
      <c r="A1447" t="inlineStr">
        <is>
          <t>1.2.39</t>
        </is>
      </c>
      <c r="B1447" t="inlineStr">
        <is>
          <t>Isosource Standard Fibre 500 ml</t>
        </is>
      </c>
      <c r="C1447" t="inlineStr">
        <is>
          <t>formulation</t>
        </is>
      </c>
      <c r="D1447" s="11" t="inlineStr">
        <is>
          <t>FAIL</t>
        </is>
      </c>
      <c r="E1447" t="inlineStr">
        <is>
          <t>liquid</t>
        </is>
      </c>
      <c r="F1447" t="inlineStr">
        <is>
          <t>syringe</t>
        </is>
      </c>
      <c r="G1447" t="inlineStr">
        <is>
          <t>'liquid' != 'syringe'</t>
        </is>
      </c>
    </row>
    <row r="1448">
      <c r="A1448" t="inlineStr">
        <is>
          <t>1.2.40</t>
        </is>
      </c>
      <c r="B1448" t="inlineStr">
        <is>
          <t>Isosource Standard 500 ml</t>
        </is>
      </c>
      <c r="C1448" t="inlineStr">
        <is>
          <t>sterile</t>
        </is>
      </c>
      <c r="D1448" s="10" t="inlineStr">
        <is>
          <t>UNKNOWN</t>
        </is>
      </c>
      <c r="E1448" t="inlineStr">
        <is>
          <t>N/A</t>
        </is>
      </c>
      <c r="F1448" t="inlineStr">
        <is>
          <t>True</t>
        </is>
      </c>
      <c r="G1448" t="inlineStr">
        <is>
          <t>Cannot determine 'sterile' for this product</t>
        </is>
      </c>
    </row>
    <row r="1449">
      <c r="A1449" t="inlineStr">
        <is>
          <t>1.2.40</t>
        </is>
      </c>
      <c r="B1449" t="inlineStr">
        <is>
          <t>Isosource Standard 1000 ml</t>
        </is>
      </c>
      <c r="C1449" t="inlineStr">
        <is>
          <t>sterile</t>
        </is>
      </c>
      <c r="D1449" s="10" t="inlineStr">
        <is>
          <t>UNKNOWN</t>
        </is>
      </c>
      <c r="E1449" t="inlineStr">
        <is>
          <t>N/A</t>
        </is>
      </c>
      <c r="F1449" t="inlineStr">
        <is>
          <t>True</t>
        </is>
      </c>
      <c r="G1449" t="inlineStr">
        <is>
          <t>Cannot determine 'sterile' for this product</t>
        </is>
      </c>
    </row>
    <row r="1450">
      <c r="A1450" t="inlineStr">
        <is>
          <t>1.2.40</t>
        </is>
      </c>
      <c r="B1450" t="inlineStr">
        <is>
          <t>Isosource Standard Fibre 500 ml</t>
        </is>
      </c>
      <c r="C1450" t="inlineStr">
        <is>
          <t>sterile</t>
        </is>
      </c>
      <c r="D1450" s="10" t="inlineStr">
        <is>
          <t>UNKNOWN</t>
        </is>
      </c>
      <c r="E1450" t="inlineStr">
        <is>
          <t>N/A</t>
        </is>
      </c>
      <c r="F1450" t="inlineStr">
        <is>
          <t>True</t>
        </is>
      </c>
      <c r="G1450" t="inlineStr">
        <is>
          <t>Cannot determine 'sterile' for this product</t>
        </is>
      </c>
    </row>
    <row r="1451">
      <c r="A1451" t="inlineStr">
        <is>
          <t>1.2.41</t>
        </is>
      </c>
      <c r="B1451" t="inlineStr">
        <is>
          <t>Isosource Standard 500 ml</t>
        </is>
      </c>
      <c r="C1451" t="inlineStr">
        <is>
          <t>sterile</t>
        </is>
      </c>
      <c r="D1451" s="10" t="inlineStr">
        <is>
          <t>UNKNOWN</t>
        </is>
      </c>
      <c r="E1451" t="inlineStr">
        <is>
          <t>N/A</t>
        </is>
      </c>
      <c r="F1451" t="inlineStr">
        <is>
          <t>True</t>
        </is>
      </c>
      <c r="G1451" t="inlineStr">
        <is>
          <t>Cannot determine 'sterile' for this product</t>
        </is>
      </c>
    </row>
    <row r="1452">
      <c r="A1452" t="inlineStr">
        <is>
          <t>1.2.41</t>
        </is>
      </c>
      <c r="B1452" t="inlineStr">
        <is>
          <t>Isosource Standard 500 ml</t>
        </is>
      </c>
      <c r="C1452" t="inlineStr">
        <is>
          <t>route</t>
        </is>
      </c>
      <c r="D1452" s="9" t="inlineStr">
        <is>
          <t>PASS</t>
        </is>
      </c>
      <c r="E1452" t="inlineStr">
        <is>
          <t>enteral</t>
        </is>
      </c>
      <c r="F1452" t="inlineStr">
        <is>
          <t>enteral</t>
        </is>
      </c>
      <c r="G1452" t="inlineStr"/>
    </row>
    <row r="1453">
      <c r="A1453" t="inlineStr">
        <is>
          <t>1.2.41</t>
        </is>
      </c>
      <c r="B1453" t="inlineStr">
        <is>
          <t>Isosource Standard 1000 ml</t>
        </is>
      </c>
      <c r="C1453" t="inlineStr">
        <is>
          <t>sterile</t>
        </is>
      </c>
      <c r="D1453" s="10" t="inlineStr">
        <is>
          <t>UNKNOWN</t>
        </is>
      </c>
      <c r="E1453" t="inlineStr">
        <is>
          <t>N/A</t>
        </is>
      </c>
      <c r="F1453" t="inlineStr">
        <is>
          <t>True</t>
        </is>
      </c>
      <c r="G1453" t="inlineStr">
        <is>
          <t>Cannot determine 'sterile' for this product</t>
        </is>
      </c>
    </row>
    <row r="1454">
      <c r="A1454" t="inlineStr">
        <is>
          <t>1.2.41</t>
        </is>
      </c>
      <c r="B1454" t="inlineStr">
        <is>
          <t>Isosource Standard 1000 ml</t>
        </is>
      </c>
      <c r="C1454" t="inlineStr">
        <is>
          <t>route</t>
        </is>
      </c>
      <c r="D1454" s="9" t="inlineStr">
        <is>
          <t>PASS</t>
        </is>
      </c>
      <c r="E1454" t="inlineStr">
        <is>
          <t>enteral</t>
        </is>
      </c>
      <c r="F1454" t="inlineStr">
        <is>
          <t>enteral</t>
        </is>
      </c>
      <c r="G1454" t="inlineStr"/>
    </row>
    <row r="1455">
      <c r="A1455" t="inlineStr">
        <is>
          <t>1.2.41</t>
        </is>
      </c>
      <c r="B1455" t="inlineStr">
        <is>
          <t>Isosource Standard Fibre 500 ml</t>
        </is>
      </c>
      <c r="C1455" t="inlineStr">
        <is>
          <t>sterile</t>
        </is>
      </c>
      <c r="D1455" s="10" t="inlineStr">
        <is>
          <t>UNKNOWN</t>
        </is>
      </c>
      <c r="E1455" t="inlineStr">
        <is>
          <t>N/A</t>
        </is>
      </c>
      <c r="F1455" t="inlineStr">
        <is>
          <t>True</t>
        </is>
      </c>
      <c r="G1455" t="inlineStr">
        <is>
          <t>Cannot determine 'sterile' for this product</t>
        </is>
      </c>
    </row>
    <row r="1456">
      <c r="A1456" t="inlineStr">
        <is>
          <t>1.2.41</t>
        </is>
      </c>
      <c r="B1456" t="inlineStr">
        <is>
          <t>Isosource Standard Fibre 500 ml</t>
        </is>
      </c>
      <c r="C1456" t="inlineStr">
        <is>
          <t>route</t>
        </is>
      </c>
      <c r="D1456" s="9" t="inlineStr">
        <is>
          <t>PASS</t>
        </is>
      </c>
      <c r="E1456" t="inlineStr">
        <is>
          <t>enteral</t>
        </is>
      </c>
      <c r="F1456" t="inlineStr">
        <is>
          <t>enteral</t>
        </is>
      </c>
      <c r="G1456" t="inlineStr"/>
    </row>
    <row r="1457">
      <c r="A1457" t="inlineStr">
        <is>
          <t>1.2.42</t>
        </is>
      </c>
      <c r="B1457" t="inlineStr">
        <is>
          <t>Isosource Standard 500 ml</t>
        </is>
      </c>
      <c r="C1457" t="inlineStr">
        <is>
          <t>sterile</t>
        </is>
      </c>
      <c r="D1457" s="10" t="inlineStr">
        <is>
          <t>UNKNOWN</t>
        </is>
      </c>
      <c r="E1457" t="inlineStr">
        <is>
          <t>N/A</t>
        </is>
      </c>
      <c r="F1457" t="inlineStr">
        <is>
          <t>True</t>
        </is>
      </c>
      <c r="G1457" t="inlineStr">
        <is>
          <t>Cannot determine 'sterile' for this product</t>
        </is>
      </c>
    </row>
    <row r="1458">
      <c r="A1458" t="inlineStr">
        <is>
          <t>1.2.42</t>
        </is>
      </c>
      <c r="B1458" t="inlineStr">
        <is>
          <t>Isosource Standard 500 ml</t>
        </is>
      </c>
      <c r="C1458" t="inlineStr">
        <is>
          <t>route</t>
        </is>
      </c>
      <c r="D1458" s="9" t="inlineStr">
        <is>
          <t>PASS</t>
        </is>
      </c>
      <c r="E1458" t="inlineStr">
        <is>
          <t>enteral</t>
        </is>
      </c>
      <c r="F1458" t="inlineStr">
        <is>
          <t>enteral</t>
        </is>
      </c>
      <c r="G1458" t="inlineStr"/>
    </row>
    <row r="1459">
      <c r="A1459" t="inlineStr">
        <is>
          <t>1.2.42</t>
        </is>
      </c>
      <c r="B1459" t="inlineStr">
        <is>
          <t>Isosource Standard 1000 ml</t>
        </is>
      </c>
      <c r="C1459" t="inlineStr">
        <is>
          <t>sterile</t>
        </is>
      </c>
      <c r="D1459" s="10" t="inlineStr">
        <is>
          <t>UNKNOWN</t>
        </is>
      </c>
      <c r="E1459" t="inlineStr">
        <is>
          <t>N/A</t>
        </is>
      </c>
      <c r="F1459" t="inlineStr">
        <is>
          <t>True</t>
        </is>
      </c>
      <c r="G1459" t="inlineStr">
        <is>
          <t>Cannot determine 'sterile' for this product</t>
        </is>
      </c>
    </row>
    <row r="1460">
      <c r="A1460" t="inlineStr">
        <is>
          <t>1.2.42</t>
        </is>
      </c>
      <c r="B1460" t="inlineStr">
        <is>
          <t>Isosource Standard 1000 ml</t>
        </is>
      </c>
      <c r="C1460" t="inlineStr">
        <is>
          <t>route</t>
        </is>
      </c>
      <c r="D1460" s="9" t="inlineStr">
        <is>
          <t>PASS</t>
        </is>
      </c>
      <c r="E1460" t="inlineStr">
        <is>
          <t>enteral</t>
        </is>
      </c>
      <c r="F1460" t="inlineStr">
        <is>
          <t>enteral</t>
        </is>
      </c>
      <c r="G1460" t="inlineStr"/>
    </row>
    <row r="1461">
      <c r="A1461" t="inlineStr">
        <is>
          <t>1.2.42</t>
        </is>
      </c>
      <c r="B1461" t="inlineStr">
        <is>
          <t>Isosource Standard Fibre 500 ml</t>
        </is>
      </c>
      <c r="C1461" t="inlineStr">
        <is>
          <t>sterile</t>
        </is>
      </c>
      <c r="D1461" s="10" t="inlineStr">
        <is>
          <t>UNKNOWN</t>
        </is>
      </c>
      <c r="E1461" t="inlineStr">
        <is>
          <t>N/A</t>
        </is>
      </c>
      <c r="F1461" t="inlineStr">
        <is>
          <t>True</t>
        </is>
      </c>
      <c r="G1461" t="inlineStr">
        <is>
          <t>Cannot determine 'sterile' for this product</t>
        </is>
      </c>
    </row>
    <row r="1462">
      <c r="A1462" t="inlineStr">
        <is>
          <t>1.2.42</t>
        </is>
      </c>
      <c r="B1462" t="inlineStr">
        <is>
          <t>Isosource Standard Fibre 500 ml</t>
        </is>
      </c>
      <c r="C1462" t="inlineStr">
        <is>
          <t>route</t>
        </is>
      </c>
      <c r="D1462" s="9" t="inlineStr">
        <is>
          <t>PASS</t>
        </is>
      </c>
      <c r="E1462" t="inlineStr">
        <is>
          <t>enteral</t>
        </is>
      </c>
      <c r="F1462" t="inlineStr">
        <is>
          <t>enteral</t>
        </is>
      </c>
      <c r="G1462" t="inlineStr"/>
    </row>
    <row r="1463">
      <c r="A1463" t="inlineStr">
        <is>
          <t>1.2.43</t>
        </is>
      </c>
      <c r="B1463" t="inlineStr">
        <is>
          <t>Isosource Standard 500 ml</t>
        </is>
      </c>
      <c r="C1463" t="inlineStr">
        <is>
          <t>sterile</t>
        </is>
      </c>
      <c r="D1463" s="10" t="inlineStr">
        <is>
          <t>UNKNOWN</t>
        </is>
      </c>
      <c r="E1463" t="inlineStr">
        <is>
          <t>N/A</t>
        </is>
      </c>
      <c r="F1463" t="inlineStr">
        <is>
          <t>True</t>
        </is>
      </c>
      <c r="G1463" t="inlineStr">
        <is>
          <t>Cannot determine 'sterile' for this product</t>
        </is>
      </c>
    </row>
    <row r="1464">
      <c r="A1464" t="inlineStr">
        <is>
          <t>1.2.43</t>
        </is>
      </c>
      <c r="B1464" t="inlineStr">
        <is>
          <t>Isosource Standard 1000 ml</t>
        </is>
      </c>
      <c r="C1464" t="inlineStr">
        <is>
          <t>sterile</t>
        </is>
      </c>
      <c r="D1464" s="10" t="inlineStr">
        <is>
          <t>UNKNOWN</t>
        </is>
      </c>
      <c r="E1464" t="inlineStr">
        <is>
          <t>N/A</t>
        </is>
      </c>
      <c r="F1464" t="inlineStr">
        <is>
          <t>True</t>
        </is>
      </c>
      <c r="G1464" t="inlineStr">
        <is>
          <t>Cannot determine 'sterile' for this product</t>
        </is>
      </c>
    </row>
    <row r="1465">
      <c r="A1465" t="inlineStr">
        <is>
          <t>1.2.43</t>
        </is>
      </c>
      <c r="B1465" t="inlineStr">
        <is>
          <t>Isosource Standard Fibre 500 ml</t>
        </is>
      </c>
      <c r="C1465" t="inlineStr">
        <is>
          <t>sterile</t>
        </is>
      </c>
      <c r="D1465" s="10" t="inlineStr">
        <is>
          <t>UNKNOWN</t>
        </is>
      </c>
      <c r="E1465" t="inlineStr">
        <is>
          <t>N/A</t>
        </is>
      </c>
      <c r="F1465" t="inlineStr">
        <is>
          <t>True</t>
        </is>
      </c>
      <c r="G1465" t="inlineStr">
        <is>
          <t>Cannot determine 'sterile' for this product</t>
        </is>
      </c>
    </row>
    <row r="1466">
      <c r="A1466" t="inlineStr">
        <is>
          <t>1.2.44</t>
        </is>
      </c>
      <c r="B1466" t="inlineStr">
        <is>
          <t>Isosource Standard 500 ml</t>
        </is>
      </c>
      <c r="C1466" t="inlineStr">
        <is>
          <t>sterile</t>
        </is>
      </c>
      <c r="D1466" s="10" t="inlineStr">
        <is>
          <t>UNKNOWN</t>
        </is>
      </c>
      <c r="E1466" t="inlineStr">
        <is>
          <t>N/A</t>
        </is>
      </c>
      <c r="F1466" t="inlineStr">
        <is>
          <t>True</t>
        </is>
      </c>
      <c r="G1466" t="inlineStr">
        <is>
          <t>Cannot determine 'sterile' for this product</t>
        </is>
      </c>
    </row>
    <row r="1467">
      <c r="A1467" t="inlineStr">
        <is>
          <t>1.2.44</t>
        </is>
      </c>
      <c r="B1467" t="inlineStr">
        <is>
          <t>Isosource Standard 500 ml</t>
        </is>
      </c>
      <c r="C1467" t="inlineStr">
        <is>
          <t>route</t>
        </is>
      </c>
      <c r="D1467" s="9" t="inlineStr">
        <is>
          <t>PASS</t>
        </is>
      </c>
      <c r="E1467" t="inlineStr">
        <is>
          <t>enteral</t>
        </is>
      </c>
      <c r="F1467" t="inlineStr">
        <is>
          <t>enteral</t>
        </is>
      </c>
      <c r="G1467" t="inlineStr"/>
    </row>
    <row r="1468">
      <c r="A1468" t="inlineStr">
        <is>
          <t>1.2.44</t>
        </is>
      </c>
      <c r="B1468" t="inlineStr">
        <is>
          <t>Isosource Standard 1000 ml</t>
        </is>
      </c>
      <c r="C1468" t="inlineStr">
        <is>
          <t>sterile</t>
        </is>
      </c>
      <c r="D1468" s="10" t="inlineStr">
        <is>
          <t>UNKNOWN</t>
        </is>
      </c>
      <c r="E1468" t="inlineStr">
        <is>
          <t>N/A</t>
        </is>
      </c>
      <c r="F1468" t="inlineStr">
        <is>
          <t>True</t>
        </is>
      </c>
      <c r="G1468" t="inlineStr">
        <is>
          <t>Cannot determine 'sterile' for this product</t>
        </is>
      </c>
    </row>
    <row r="1469">
      <c r="A1469" t="inlineStr">
        <is>
          <t>1.2.44</t>
        </is>
      </c>
      <c r="B1469" t="inlineStr">
        <is>
          <t>Isosource Standard 1000 ml</t>
        </is>
      </c>
      <c r="C1469" t="inlineStr">
        <is>
          <t>route</t>
        </is>
      </c>
      <c r="D1469" s="9" t="inlineStr">
        <is>
          <t>PASS</t>
        </is>
      </c>
      <c r="E1469" t="inlineStr">
        <is>
          <t>enteral</t>
        </is>
      </c>
      <c r="F1469" t="inlineStr">
        <is>
          <t>enteral</t>
        </is>
      </c>
      <c r="G1469" t="inlineStr"/>
    </row>
    <row r="1470">
      <c r="A1470" t="inlineStr">
        <is>
          <t>1.2.44</t>
        </is>
      </c>
      <c r="B1470" t="inlineStr">
        <is>
          <t>Isosource Standard Fibre 500 ml</t>
        </is>
      </c>
      <c r="C1470" t="inlineStr">
        <is>
          <t>sterile</t>
        </is>
      </c>
      <c r="D1470" s="10" t="inlineStr">
        <is>
          <t>UNKNOWN</t>
        </is>
      </c>
      <c r="E1470" t="inlineStr">
        <is>
          <t>N/A</t>
        </is>
      </c>
      <c r="F1470" t="inlineStr">
        <is>
          <t>True</t>
        </is>
      </c>
      <c r="G1470" t="inlineStr">
        <is>
          <t>Cannot determine 'sterile' for this product</t>
        </is>
      </c>
    </row>
    <row r="1471">
      <c r="A1471" t="inlineStr">
        <is>
          <t>1.2.44</t>
        </is>
      </c>
      <c r="B1471" t="inlineStr">
        <is>
          <t>Isosource Standard Fibre 500 ml</t>
        </is>
      </c>
      <c r="C1471" t="inlineStr">
        <is>
          <t>route</t>
        </is>
      </c>
      <c r="D1471" s="9" t="inlineStr">
        <is>
          <t>PASS</t>
        </is>
      </c>
      <c r="E1471" t="inlineStr">
        <is>
          <t>enteral</t>
        </is>
      </c>
      <c r="F1471" t="inlineStr">
        <is>
          <t>enteral</t>
        </is>
      </c>
      <c r="G1471" t="inlineStr"/>
    </row>
    <row r="1472">
      <c r="A1472" t="inlineStr">
        <is>
          <t>1.2.45</t>
        </is>
      </c>
      <c r="B1472" t="inlineStr">
        <is>
          <t>Isosource Standard 500 ml</t>
        </is>
      </c>
      <c r="C1472" t="inlineStr">
        <is>
          <t>sterile</t>
        </is>
      </c>
      <c r="D1472" s="10" t="inlineStr">
        <is>
          <t>UNKNOWN</t>
        </is>
      </c>
      <c r="E1472" t="inlineStr">
        <is>
          <t>N/A</t>
        </is>
      </c>
      <c r="F1472" t="inlineStr">
        <is>
          <t>True</t>
        </is>
      </c>
      <c r="G1472" t="inlineStr">
        <is>
          <t>Cannot determine 'sterile' for this product</t>
        </is>
      </c>
    </row>
    <row r="1473">
      <c r="A1473" t="inlineStr">
        <is>
          <t>1.2.45</t>
        </is>
      </c>
      <c r="B1473" t="inlineStr">
        <is>
          <t>Isosource Standard 500 ml</t>
        </is>
      </c>
      <c r="C1473" t="inlineStr">
        <is>
          <t>route</t>
        </is>
      </c>
      <c r="D1473" s="9" t="inlineStr">
        <is>
          <t>PASS</t>
        </is>
      </c>
      <c r="E1473" t="inlineStr">
        <is>
          <t>enteral</t>
        </is>
      </c>
      <c r="F1473" t="inlineStr">
        <is>
          <t>enteral</t>
        </is>
      </c>
      <c r="G1473" t="inlineStr"/>
    </row>
    <row r="1474">
      <c r="A1474" t="inlineStr">
        <is>
          <t>1.2.45</t>
        </is>
      </c>
      <c r="B1474" t="inlineStr">
        <is>
          <t>Isosource Standard 1000 ml</t>
        </is>
      </c>
      <c r="C1474" t="inlineStr">
        <is>
          <t>sterile</t>
        </is>
      </c>
      <c r="D1474" s="10" t="inlineStr">
        <is>
          <t>UNKNOWN</t>
        </is>
      </c>
      <c r="E1474" t="inlineStr">
        <is>
          <t>N/A</t>
        </is>
      </c>
      <c r="F1474" t="inlineStr">
        <is>
          <t>True</t>
        </is>
      </c>
      <c r="G1474" t="inlineStr">
        <is>
          <t>Cannot determine 'sterile' for this product</t>
        </is>
      </c>
    </row>
    <row r="1475">
      <c r="A1475" t="inlineStr">
        <is>
          <t>1.2.45</t>
        </is>
      </c>
      <c r="B1475" t="inlineStr">
        <is>
          <t>Isosource Standard 1000 ml</t>
        </is>
      </c>
      <c r="C1475" t="inlineStr">
        <is>
          <t>route</t>
        </is>
      </c>
      <c r="D1475" s="9" t="inlineStr">
        <is>
          <t>PASS</t>
        </is>
      </c>
      <c r="E1475" t="inlineStr">
        <is>
          <t>enteral</t>
        </is>
      </c>
      <c r="F1475" t="inlineStr">
        <is>
          <t>enteral</t>
        </is>
      </c>
      <c r="G1475" t="inlineStr"/>
    </row>
    <row r="1476">
      <c r="A1476" t="inlineStr">
        <is>
          <t>1.2.45</t>
        </is>
      </c>
      <c r="B1476" t="inlineStr">
        <is>
          <t>Isosource Standard Fibre 500 ml</t>
        </is>
      </c>
      <c r="C1476" t="inlineStr">
        <is>
          <t>sterile</t>
        </is>
      </c>
      <c r="D1476" s="10" t="inlineStr">
        <is>
          <t>UNKNOWN</t>
        </is>
      </c>
      <c r="E1476" t="inlineStr">
        <is>
          <t>N/A</t>
        </is>
      </c>
      <c r="F1476" t="inlineStr">
        <is>
          <t>True</t>
        </is>
      </c>
      <c r="G1476" t="inlineStr">
        <is>
          <t>Cannot determine 'sterile' for this product</t>
        </is>
      </c>
    </row>
    <row r="1477">
      <c r="A1477" t="inlineStr">
        <is>
          <t>1.2.45</t>
        </is>
      </c>
      <c r="B1477" t="inlineStr">
        <is>
          <t>Isosource Standard Fibre 500 ml</t>
        </is>
      </c>
      <c r="C1477" t="inlineStr">
        <is>
          <t>route</t>
        </is>
      </c>
      <c r="D1477" s="9" t="inlineStr">
        <is>
          <t>PASS</t>
        </is>
      </c>
      <c r="E1477" t="inlineStr">
        <is>
          <t>enteral</t>
        </is>
      </c>
      <c r="F1477" t="inlineStr">
        <is>
          <t>enteral</t>
        </is>
      </c>
      <c r="G1477" t="inlineStr"/>
    </row>
    <row r="1478">
      <c r="A1478" t="inlineStr">
        <is>
          <t>1.2.46</t>
        </is>
      </c>
      <c r="B1478" t="inlineStr">
        <is>
          <t>Isosource Standard 500 ml</t>
        </is>
      </c>
      <c r="C1478" t="inlineStr">
        <is>
          <t>route</t>
        </is>
      </c>
      <c r="D1478" s="9" t="inlineStr">
        <is>
          <t>PASS</t>
        </is>
      </c>
      <c r="E1478" t="inlineStr">
        <is>
          <t>enteral</t>
        </is>
      </c>
      <c r="F1478" t="inlineStr">
        <is>
          <t>enteral</t>
        </is>
      </c>
      <c r="G1478" t="inlineStr"/>
    </row>
    <row r="1479">
      <c r="A1479" t="inlineStr">
        <is>
          <t>1.2.46</t>
        </is>
      </c>
      <c r="B1479" t="inlineStr">
        <is>
          <t>Isosource Standard 1000 ml</t>
        </is>
      </c>
      <c r="C1479" t="inlineStr">
        <is>
          <t>route</t>
        </is>
      </c>
      <c r="D1479" s="9" t="inlineStr">
        <is>
          <t>PASS</t>
        </is>
      </c>
      <c r="E1479" t="inlineStr">
        <is>
          <t>enteral</t>
        </is>
      </c>
      <c r="F1479" t="inlineStr">
        <is>
          <t>enteral</t>
        </is>
      </c>
      <c r="G1479" t="inlineStr"/>
    </row>
    <row r="1480">
      <c r="A1480" t="inlineStr">
        <is>
          <t>1.2.46</t>
        </is>
      </c>
      <c r="B1480" t="inlineStr">
        <is>
          <t>Isosource Standard Fibre 500 ml</t>
        </is>
      </c>
      <c r="C1480" t="inlineStr">
        <is>
          <t>route</t>
        </is>
      </c>
      <c r="D1480" s="9" t="inlineStr">
        <is>
          <t>PASS</t>
        </is>
      </c>
      <c r="E1480" t="inlineStr">
        <is>
          <t>enteral</t>
        </is>
      </c>
      <c r="F1480" t="inlineStr">
        <is>
          <t>enteral</t>
        </is>
      </c>
      <c r="G1480" t="inlineStr"/>
    </row>
    <row r="1481">
      <c r="A1481" t="inlineStr">
        <is>
          <t>1.2.47</t>
        </is>
      </c>
      <c r="B1481" t="inlineStr">
        <is>
          <t>Isosource Standard 500 ml</t>
        </is>
      </c>
      <c r="C1481" t="inlineStr">
        <is>
          <t>route</t>
        </is>
      </c>
      <c r="D1481" s="9" t="inlineStr">
        <is>
          <t>PASS</t>
        </is>
      </c>
      <c r="E1481" t="inlineStr">
        <is>
          <t>enteral</t>
        </is>
      </c>
      <c r="F1481" t="inlineStr">
        <is>
          <t>enteral</t>
        </is>
      </c>
      <c r="G1481" t="inlineStr"/>
    </row>
    <row r="1482">
      <c r="A1482" t="inlineStr">
        <is>
          <t>1.2.47</t>
        </is>
      </c>
      <c r="B1482" t="inlineStr">
        <is>
          <t>Isosource Standard 1000 ml</t>
        </is>
      </c>
      <c r="C1482" t="inlineStr">
        <is>
          <t>route</t>
        </is>
      </c>
      <c r="D1482" s="9" t="inlineStr">
        <is>
          <t>PASS</t>
        </is>
      </c>
      <c r="E1482" t="inlineStr">
        <is>
          <t>enteral</t>
        </is>
      </c>
      <c r="F1482" t="inlineStr">
        <is>
          <t>enteral</t>
        </is>
      </c>
      <c r="G1482" t="inlineStr"/>
    </row>
    <row r="1483">
      <c r="A1483" t="inlineStr">
        <is>
          <t>1.2.47</t>
        </is>
      </c>
      <c r="B1483" t="inlineStr">
        <is>
          <t>Isosource Standard Fibre 500 ml</t>
        </is>
      </c>
      <c r="C1483" t="inlineStr">
        <is>
          <t>route</t>
        </is>
      </c>
      <c r="D1483" s="9" t="inlineStr">
        <is>
          <t>PASS</t>
        </is>
      </c>
      <c r="E1483" t="inlineStr">
        <is>
          <t>enteral</t>
        </is>
      </c>
      <c r="F1483" t="inlineStr">
        <is>
          <t>enteral</t>
        </is>
      </c>
      <c r="G1483" t="inlineStr"/>
    </row>
    <row r="1484">
      <c r="A1484" t="inlineStr">
        <is>
          <t>1.2.48</t>
        </is>
      </c>
      <c r="B1484" t="inlineStr">
        <is>
          <t>Isosource Standard 500 ml</t>
        </is>
      </c>
      <c r="C1484" t="inlineStr">
        <is>
          <t>sterile</t>
        </is>
      </c>
      <c r="D1484" s="10" t="inlineStr">
        <is>
          <t>UNKNOWN</t>
        </is>
      </c>
      <c r="E1484" t="inlineStr">
        <is>
          <t>N/A</t>
        </is>
      </c>
      <c r="F1484" t="inlineStr">
        <is>
          <t>True</t>
        </is>
      </c>
      <c r="G1484" t="inlineStr">
        <is>
          <t>Cannot determine 'sterile' for this product</t>
        </is>
      </c>
    </row>
    <row r="1485">
      <c r="A1485" t="inlineStr">
        <is>
          <t>1.2.48</t>
        </is>
      </c>
      <c r="B1485" t="inlineStr">
        <is>
          <t>Isosource Standard 500 ml</t>
        </is>
      </c>
      <c r="C1485" t="inlineStr">
        <is>
          <t>route</t>
        </is>
      </c>
      <c r="D1485" s="9" t="inlineStr">
        <is>
          <t>PASS</t>
        </is>
      </c>
      <c r="E1485" t="inlineStr">
        <is>
          <t>enteral</t>
        </is>
      </c>
      <c r="F1485" t="inlineStr">
        <is>
          <t>enteral</t>
        </is>
      </c>
      <c r="G1485" t="inlineStr"/>
    </row>
    <row r="1486">
      <c r="A1486" t="inlineStr">
        <is>
          <t>1.2.48</t>
        </is>
      </c>
      <c r="B1486" t="inlineStr">
        <is>
          <t>Isosource Standard 1000 ml</t>
        </is>
      </c>
      <c r="C1486" t="inlineStr">
        <is>
          <t>sterile</t>
        </is>
      </c>
      <c r="D1486" s="10" t="inlineStr">
        <is>
          <t>UNKNOWN</t>
        </is>
      </c>
      <c r="E1486" t="inlineStr">
        <is>
          <t>N/A</t>
        </is>
      </c>
      <c r="F1486" t="inlineStr">
        <is>
          <t>True</t>
        </is>
      </c>
      <c r="G1486" t="inlineStr">
        <is>
          <t>Cannot determine 'sterile' for this product</t>
        </is>
      </c>
    </row>
    <row r="1487">
      <c r="A1487" t="inlineStr">
        <is>
          <t>1.2.48</t>
        </is>
      </c>
      <c r="B1487" t="inlineStr">
        <is>
          <t>Isosource Standard 1000 ml</t>
        </is>
      </c>
      <c r="C1487" t="inlineStr">
        <is>
          <t>route</t>
        </is>
      </c>
      <c r="D1487" s="9" t="inlineStr">
        <is>
          <t>PASS</t>
        </is>
      </c>
      <c r="E1487" t="inlineStr">
        <is>
          <t>enteral</t>
        </is>
      </c>
      <c r="F1487" t="inlineStr">
        <is>
          <t>enteral</t>
        </is>
      </c>
      <c r="G1487" t="inlineStr"/>
    </row>
    <row r="1488">
      <c r="A1488" t="inlineStr">
        <is>
          <t>1.2.48</t>
        </is>
      </c>
      <c r="B1488" t="inlineStr">
        <is>
          <t>Isosource Standard Fibre 500 ml</t>
        </is>
      </c>
      <c r="C1488" t="inlineStr">
        <is>
          <t>sterile</t>
        </is>
      </c>
      <c r="D1488" s="10" t="inlineStr">
        <is>
          <t>UNKNOWN</t>
        </is>
      </c>
      <c r="E1488" t="inlineStr">
        <is>
          <t>N/A</t>
        </is>
      </c>
      <c r="F1488" t="inlineStr">
        <is>
          <t>True</t>
        </is>
      </c>
      <c r="G1488" t="inlineStr">
        <is>
          <t>Cannot determine 'sterile' for this product</t>
        </is>
      </c>
    </row>
    <row r="1489">
      <c r="A1489" t="inlineStr">
        <is>
          <t>1.2.48</t>
        </is>
      </c>
      <c r="B1489" t="inlineStr">
        <is>
          <t>Isosource Standard Fibre 500 ml</t>
        </is>
      </c>
      <c r="C1489" t="inlineStr">
        <is>
          <t>route</t>
        </is>
      </c>
      <c r="D1489" s="9" t="inlineStr">
        <is>
          <t>PASS</t>
        </is>
      </c>
      <c r="E1489" t="inlineStr">
        <is>
          <t>enteral</t>
        </is>
      </c>
      <c r="F1489" t="inlineStr">
        <is>
          <t>enteral</t>
        </is>
      </c>
      <c r="G1489" t="inlineStr"/>
    </row>
    <row r="1490">
      <c r="A1490" t="inlineStr">
        <is>
          <t>1.2.53</t>
        </is>
      </c>
      <c r="B1490" t="inlineStr">
        <is>
          <t>Isosource Standard 500 ml</t>
        </is>
      </c>
      <c r="C1490" t="inlineStr">
        <is>
          <t>formulation</t>
        </is>
      </c>
      <c r="D1490" s="11" t="inlineStr">
        <is>
          <t>FAIL</t>
        </is>
      </c>
      <c r="E1490" t="inlineStr">
        <is>
          <t>liquid</t>
        </is>
      </c>
      <c r="F1490" t="inlineStr">
        <is>
          <t>solution</t>
        </is>
      </c>
      <c r="G1490" t="inlineStr">
        <is>
          <t>'liquid' != 'solution'</t>
        </is>
      </c>
    </row>
    <row r="1491">
      <c r="A1491" t="inlineStr">
        <is>
          <t>1.2.53</t>
        </is>
      </c>
      <c r="B1491" t="inlineStr">
        <is>
          <t>Isosource Standard 1000 ml</t>
        </is>
      </c>
      <c r="C1491" t="inlineStr">
        <is>
          <t>formulation</t>
        </is>
      </c>
      <c r="D1491" s="11" t="inlineStr">
        <is>
          <t>FAIL</t>
        </is>
      </c>
      <c r="E1491" t="inlineStr">
        <is>
          <t>liquid</t>
        </is>
      </c>
      <c r="F1491" t="inlineStr">
        <is>
          <t>solution</t>
        </is>
      </c>
      <c r="G1491" t="inlineStr">
        <is>
          <t>'liquid' != 'solution'</t>
        </is>
      </c>
    </row>
    <row r="1492">
      <c r="A1492" t="inlineStr">
        <is>
          <t>1.2.53</t>
        </is>
      </c>
      <c r="B1492" t="inlineStr">
        <is>
          <t>Isosource Standard Fibre 500 ml</t>
        </is>
      </c>
      <c r="C1492" t="inlineStr">
        <is>
          <t>formulation</t>
        </is>
      </c>
      <c r="D1492" s="11" t="inlineStr">
        <is>
          <t>FAIL</t>
        </is>
      </c>
      <c r="E1492" t="inlineStr">
        <is>
          <t>liquid</t>
        </is>
      </c>
      <c r="F1492" t="inlineStr">
        <is>
          <t>solution</t>
        </is>
      </c>
      <c r="G1492" t="inlineStr">
        <is>
          <t>'liquid' != 'solution'</t>
        </is>
      </c>
    </row>
    <row r="1493">
      <c r="A1493" t="inlineStr">
        <is>
          <t>1.2.54</t>
        </is>
      </c>
      <c r="B1493" t="inlineStr">
        <is>
          <t>Resource Junior powder 400g</t>
        </is>
      </c>
      <c r="C1493" t="inlineStr">
        <is>
          <t>volume</t>
        </is>
      </c>
      <c r="D1493" s="10" t="inlineStr">
        <is>
          <t>UNKNOWN</t>
        </is>
      </c>
      <c r="E1493" t="inlineStr">
        <is>
          <t>400.0 g</t>
        </is>
      </c>
      <c r="F1493">
        <f> 75.0 ml</f>
        <v/>
      </c>
      <c r="G1493" t="inlineStr">
        <is>
          <t>Not comparable: product in g, requirement in ml</t>
        </is>
      </c>
    </row>
    <row r="1494">
      <c r="A1494" t="inlineStr">
        <is>
          <t>1.2.54</t>
        </is>
      </c>
      <c r="B1494" t="inlineStr">
        <is>
          <t>Althera HMO powder 400g</t>
        </is>
      </c>
      <c r="C1494" t="inlineStr">
        <is>
          <t>volume</t>
        </is>
      </c>
      <c r="D1494" s="10" t="inlineStr">
        <is>
          <t>UNKNOWN</t>
        </is>
      </c>
      <c r="E1494" t="inlineStr">
        <is>
          <t>400.0 g</t>
        </is>
      </c>
      <c r="F1494">
        <f> 75.0 ml</f>
        <v/>
      </c>
      <c r="G1494" t="inlineStr">
        <is>
          <t>Not comparable: product in g, requirement in ml</t>
        </is>
      </c>
    </row>
    <row r="1495">
      <c r="A1495" t="inlineStr">
        <is>
          <t>1.2.54</t>
        </is>
      </c>
      <c r="B1495" t="inlineStr">
        <is>
          <t>Alfamino HMO powder 400g</t>
        </is>
      </c>
      <c r="C1495" t="inlineStr">
        <is>
          <t>volume</t>
        </is>
      </c>
      <c r="D1495" s="10" t="inlineStr">
        <is>
          <t>UNKNOWN</t>
        </is>
      </c>
      <c r="E1495" t="inlineStr">
        <is>
          <t>400.0 g</t>
        </is>
      </c>
      <c r="F1495">
        <f> 75.0 ml</f>
        <v/>
      </c>
      <c r="G1495" t="inlineStr">
        <is>
          <t>Not comparable: product in g, requirement in ml</t>
        </is>
      </c>
    </row>
    <row r="1496">
      <c r="A1496" t="inlineStr">
        <is>
          <t>1.2.55</t>
        </is>
      </c>
      <c r="B1496" t="inlineStr">
        <is>
          <t>Isosource Standard 500 ml</t>
        </is>
      </c>
      <c r="C1496" t="inlineStr">
        <is>
          <t>sterile</t>
        </is>
      </c>
      <c r="D1496" s="10" t="inlineStr">
        <is>
          <t>UNKNOWN</t>
        </is>
      </c>
      <c r="E1496" t="inlineStr">
        <is>
          <t>N/A</t>
        </is>
      </c>
      <c r="F1496" t="inlineStr">
        <is>
          <t>True</t>
        </is>
      </c>
      <c r="G1496" t="inlineStr">
        <is>
          <t>Cannot determine 'sterile' for this product</t>
        </is>
      </c>
    </row>
    <row r="1497">
      <c r="A1497" t="inlineStr">
        <is>
          <t>1.2.55</t>
        </is>
      </c>
      <c r="B1497" t="inlineStr">
        <is>
          <t>Isosource Standard 1000 ml</t>
        </is>
      </c>
      <c r="C1497" t="inlineStr">
        <is>
          <t>sterile</t>
        </is>
      </c>
      <c r="D1497" s="10" t="inlineStr">
        <is>
          <t>UNKNOWN</t>
        </is>
      </c>
      <c r="E1497" t="inlineStr">
        <is>
          <t>N/A</t>
        </is>
      </c>
      <c r="F1497" t="inlineStr">
        <is>
          <t>True</t>
        </is>
      </c>
      <c r="G1497" t="inlineStr">
        <is>
          <t>Cannot determine 'sterile' for this product</t>
        </is>
      </c>
    </row>
    <row r="1498">
      <c r="A1498" t="inlineStr">
        <is>
          <t>1.2.55</t>
        </is>
      </c>
      <c r="B1498" t="inlineStr">
        <is>
          <t>Isosource Standard Fibre 500 ml</t>
        </is>
      </c>
      <c r="C1498" t="inlineStr">
        <is>
          <t>sterile</t>
        </is>
      </c>
      <c r="D1498" s="10" t="inlineStr">
        <is>
          <t>UNKNOWN</t>
        </is>
      </c>
      <c r="E1498" t="inlineStr">
        <is>
          <t>N/A</t>
        </is>
      </c>
      <c r="F1498" t="inlineStr">
        <is>
          <t>True</t>
        </is>
      </c>
      <c r="G1498" t="inlineStr">
        <is>
          <t>Cannot determine 'sterile' for this product</t>
        </is>
      </c>
    </row>
    <row r="1499">
      <c r="A1499" t="inlineStr">
        <is>
          <t>1.2.56</t>
        </is>
      </c>
      <c r="B1499" t="inlineStr">
        <is>
          <t>Isosource Standard 500 ml</t>
        </is>
      </c>
      <c r="C1499" t="inlineStr">
        <is>
          <t>volume</t>
        </is>
      </c>
      <c r="D1499" s="11" t="inlineStr">
        <is>
          <t>FAIL</t>
        </is>
      </c>
      <c r="E1499" t="inlineStr">
        <is>
          <t>500.0 ml</t>
        </is>
      </c>
      <c r="F1499">
        <f> 10.0 ml</f>
        <v/>
      </c>
      <c r="G1499" t="inlineStr">
        <is>
          <t>500.0 ml != 10.0 ml</t>
        </is>
      </c>
    </row>
    <row r="1500">
      <c r="A1500" t="inlineStr">
        <is>
          <t>1.2.56</t>
        </is>
      </c>
      <c r="B1500" t="inlineStr">
        <is>
          <t>Isosource Standard 500 ml</t>
        </is>
      </c>
      <c r="C1500" t="inlineStr">
        <is>
          <t>formulation</t>
        </is>
      </c>
      <c r="D1500" s="11" t="inlineStr">
        <is>
          <t>FAIL</t>
        </is>
      </c>
      <c r="E1500" t="inlineStr">
        <is>
          <t>liquid</t>
        </is>
      </c>
      <c r="F1500" t="inlineStr">
        <is>
          <t>syringe</t>
        </is>
      </c>
      <c r="G1500" t="inlineStr">
        <is>
          <t>'liquid' != 'syringe'</t>
        </is>
      </c>
    </row>
    <row r="1501">
      <c r="A1501" t="inlineStr">
        <is>
          <t>1.2.56</t>
        </is>
      </c>
      <c r="B1501" t="inlineStr">
        <is>
          <t>Isosource Standard 1000 ml</t>
        </is>
      </c>
      <c r="C1501" t="inlineStr">
        <is>
          <t>volume</t>
        </is>
      </c>
      <c r="D1501" s="11" t="inlineStr">
        <is>
          <t>FAIL</t>
        </is>
      </c>
      <c r="E1501" t="inlineStr">
        <is>
          <t>1000.0 ml</t>
        </is>
      </c>
      <c r="F1501">
        <f> 10.0 ml</f>
        <v/>
      </c>
      <c r="G1501" t="inlineStr">
        <is>
          <t>1000.0 ml != 10.0 ml</t>
        </is>
      </c>
    </row>
    <row r="1502">
      <c r="A1502" t="inlineStr">
        <is>
          <t>1.2.56</t>
        </is>
      </c>
      <c r="B1502" t="inlineStr">
        <is>
          <t>Isosource Standard 1000 ml</t>
        </is>
      </c>
      <c r="C1502" t="inlineStr">
        <is>
          <t>formulation</t>
        </is>
      </c>
      <c r="D1502" s="11" t="inlineStr">
        <is>
          <t>FAIL</t>
        </is>
      </c>
      <c r="E1502" t="inlineStr">
        <is>
          <t>liquid</t>
        </is>
      </c>
      <c r="F1502" t="inlineStr">
        <is>
          <t>syringe</t>
        </is>
      </c>
      <c r="G1502" t="inlineStr">
        <is>
          <t>'liquid' != 'syringe'</t>
        </is>
      </c>
    </row>
    <row r="1503">
      <c r="A1503" t="inlineStr">
        <is>
          <t>1.2.56</t>
        </is>
      </c>
      <c r="B1503" t="inlineStr">
        <is>
          <t>Isosource Standard Fibre 500 ml</t>
        </is>
      </c>
      <c r="C1503" t="inlineStr">
        <is>
          <t>volume</t>
        </is>
      </c>
      <c r="D1503" s="11" t="inlineStr">
        <is>
          <t>FAIL</t>
        </is>
      </c>
      <c r="E1503" t="inlineStr">
        <is>
          <t>500.0 ml</t>
        </is>
      </c>
      <c r="F1503">
        <f> 10.0 ml</f>
        <v/>
      </c>
      <c r="G1503" t="inlineStr">
        <is>
          <t>500.0 ml != 10.0 ml</t>
        </is>
      </c>
    </row>
    <row r="1504">
      <c r="A1504" t="inlineStr">
        <is>
          <t>1.2.56</t>
        </is>
      </c>
      <c r="B1504" t="inlineStr">
        <is>
          <t>Isosource Standard Fibre 500 ml</t>
        </is>
      </c>
      <c r="C1504" t="inlineStr">
        <is>
          <t>formulation</t>
        </is>
      </c>
      <c r="D1504" s="11" t="inlineStr">
        <is>
          <t>FAIL</t>
        </is>
      </c>
      <c r="E1504" t="inlineStr">
        <is>
          <t>liquid</t>
        </is>
      </c>
      <c r="F1504" t="inlineStr">
        <is>
          <t>syringe</t>
        </is>
      </c>
      <c r="G1504" t="inlineStr">
        <is>
          <t>'liquid' != 'syringe'</t>
        </is>
      </c>
    </row>
    <row r="1505">
      <c r="A1505" t="inlineStr">
        <is>
          <t>1.2.57</t>
        </is>
      </c>
      <c r="B1505" t="inlineStr">
        <is>
          <t>Isosource Standard 500 ml</t>
        </is>
      </c>
      <c r="C1505" t="inlineStr">
        <is>
          <t>sterile</t>
        </is>
      </c>
      <c r="D1505" s="10" t="inlineStr">
        <is>
          <t>UNKNOWN</t>
        </is>
      </c>
      <c r="E1505" t="inlineStr">
        <is>
          <t>N/A</t>
        </is>
      </c>
      <c r="F1505" t="inlineStr">
        <is>
          <t>True</t>
        </is>
      </c>
      <c r="G1505" t="inlineStr">
        <is>
          <t>Cannot determine 'sterile' for this product</t>
        </is>
      </c>
    </row>
    <row r="1506">
      <c r="A1506" t="inlineStr">
        <is>
          <t>1.2.57</t>
        </is>
      </c>
      <c r="B1506" t="inlineStr">
        <is>
          <t>Isosource Standard 1000 ml</t>
        </is>
      </c>
      <c r="C1506" t="inlineStr">
        <is>
          <t>sterile</t>
        </is>
      </c>
      <c r="D1506" s="10" t="inlineStr">
        <is>
          <t>UNKNOWN</t>
        </is>
      </c>
      <c r="E1506" t="inlineStr">
        <is>
          <t>N/A</t>
        </is>
      </c>
      <c r="F1506" t="inlineStr">
        <is>
          <t>True</t>
        </is>
      </c>
      <c r="G1506" t="inlineStr">
        <is>
          <t>Cannot determine 'sterile' for this product</t>
        </is>
      </c>
    </row>
    <row r="1507">
      <c r="A1507" t="inlineStr">
        <is>
          <t>1.2.57</t>
        </is>
      </c>
      <c r="B1507" t="inlineStr">
        <is>
          <t>Isosource Standard Fibre 500 ml</t>
        </is>
      </c>
      <c r="C1507" t="inlineStr">
        <is>
          <t>sterile</t>
        </is>
      </c>
      <c r="D1507" s="10" t="inlineStr">
        <is>
          <t>UNKNOWN</t>
        </is>
      </c>
      <c r="E1507" t="inlineStr">
        <is>
          <t>N/A</t>
        </is>
      </c>
      <c r="F1507" t="inlineStr">
        <is>
          <t>True</t>
        </is>
      </c>
      <c r="G1507" t="inlineStr">
        <is>
          <t>Cannot determine 'sterile' for this product</t>
        </is>
      </c>
    </row>
    <row r="1508">
      <c r="A1508" t="inlineStr">
        <is>
          <t>1.2.58</t>
        </is>
      </c>
      <c r="B1508" t="inlineStr">
        <is>
          <t>Isosource Standard 500 ml</t>
        </is>
      </c>
      <c r="C1508" t="inlineStr">
        <is>
          <t>formulation</t>
        </is>
      </c>
      <c r="D1508" s="11" t="inlineStr">
        <is>
          <t>FAIL</t>
        </is>
      </c>
      <c r="E1508" t="inlineStr">
        <is>
          <t>liquid</t>
        </is>
      </c>
      <c r="F1508" t="inlineStr">
        <is>
          <t>syringe</t>
        </is>
      </c>
      <c r="G1508" t="inlineStr">
        <is>
          <t>'liquid' != 'syringe'</t>
        </is>
      </c>
    </row>
    <row r="1509">
      <c r="A1509" t="inlineStr">
        <is>
          <t>1.2.58</t>
        </is>
      </c>
      <c r="B1509" t="inlineStr">
        <is>
          <t>Isosource Standard 500 ml</t>
        </is>
      </c>
      <c r="C1509" t="inlineStr">
        <is>
          <t>route</t>
        </is>
      </c>
      <c r="D1509" s="9" t="inlineStr">
        <is>
          <t>PASS</t>
        </is>
      </c>
      <c r="E1509" t="inlineStr">
        <is>
          <t>enteral</t>
        </is>
      </c>
      <c r="F1509" t="inlineStr">
        <is>
          <t>enteral</t>
        </is>
      </c>
      <c r="G1509" t="inlineStr"/>
    </row>
    <row r="1510">
      <c r="A1510" t="inlineStr">
        <is>
          <t>1.2.58</t>
        </is>
      </c>
      <c r="B1510" t="inlineStr">
        <is>
          <t>Isosource Standard 1000 ml</t>
        </is>
      </c>
      <c r="C1510" t="inlineStr">
        <is>
          <t>formulation</t>
        </is>
      </c>
      <c r="D1510" s="11" t="inlineStr">
        <is>
          <t>FAIL</t>
        </is>
      </c>
      <c r="E1510" t="inlineStr">
        <is>
          <t>liquid</t>
        </is>
      </c>
      <c r="F1510" t="inlineStr">
        <is>
          <t>syringe</t>
        </is>
      </c>
      <c r="G1510" t="inlineStr">
        <is>
          <t>'liquid' != 'syringe'</t>
        </is>
      </c>
    </row>
    <row r="1511">
      <c r="A1511" t="inlineStr">
        <is>
          <t>1.2.58</t>
        </is>
      </c>
      <c r="B1511" t="inlineStr">
        <is>
          <t>Isosource Standard 1000 ml</t>
        </is>
      </c>
      <c r="C1511" t="inlineStr">
        <is>
          <t>route</t>
        </is>
      </c>
      <c r="D1511" s="9" t="inlineStr">
        <is>
          <t>PASS</t>
        </is>
      </c>
      <c r="E1511" t="inlineStr">
        <is>
          <t>enteral</t>
        </is>
      </c>
      <c r="F1511" t="inlineStr">
        <is>
          <t>enteral</t>
        </is>
      </c>
      <c r="G1511" t="inlineStr"/>
    </row>
    <row r="1512">
      <c r="A1512" t="inlineStr">
        <is>
          <t>1.2.58</t>
        </is>
      </c>
      <c r="B1512" t="inlineStr">
        <is>
          <t>Isosource Standard Fibre 500 ml</t>
        </is>
      </c>
      <c r="C1512" t="inlineStr">
        <is>
          <t>formulation</t>
        </is>
      </c>
      <c r="D1512" s="11" t="inlineStr">
        <is>
          <t>FAIL</t>
        </is>
      </c>
      <c r="E1512" t="inlineStr">
        <is>
          <t>liquid</t>
        </is>
      </c>
      <c r="F1512" t="inlineStr">
        <is>
          <t>syringe</t>
        </is>
      </c>
      <c r="G1512" t="inlineStr">
        <is>
          <t>'liquid' != 'syringe'</t>
        </is>
      </c>
    </row>
    <row r="1513">
      <c r="A1513" t="inlineStr">
        <is>
          <t>1.2.58</t>
        </is>
      </c>
      <c r="B1513" t="inlineStr">
        <is>
          <t>Isosource Standard Fibre 500 ml</t>
        </is>
      </c>
      <c r="C1513" t="inlineStr">
        <is>
          <t>route</t>
        </is>
      </c>
      <c r="D1513" s="9" t="inlineStr">
        <is>
          <t>PASS</t>
        </is>
      </c>
      <c r="E1513" t="inlineStr">
        <is>
          <t>enteral</t>
        </is>
      </c>
      <c r="F1513" t="inlineStr">
        <is>
          <t>enteral</t>
        </is>
      </c>
      <c r="G1513" t="inlineStr"/>
    </row>
    <row r="1514">
      <c r="A1514" t="inlineStr">
        <is>
          <t>1.2.60</t>
        </is>
      </c>
      <c r="B1514" t="inlineStr">
        <is>
          <t>Isosource Standard 500 ml</t>
        </is>
      </c>
      <c r="C1514" t="inlineStr">
        <is>
          <t>sterile</t>
        </is>
      </c>
      <c r="D1514" s="10" t="inlineStr">
        <is>
          <t>UNKNOWN</t>
        </is>
      </c>
      <c r="E1514" t="inlineStr">
        <is>
          <t>N/A</t>
        </is>
      </c>
      <c r="F1514" t="inlineStr">
        <is>
          <t>True</t>
        </is>
      </c>
      <c r="G1514" t="inlineStr">
        <is>
          <t>Cannot determine 'sterile' for this product</t>
        </is>
      </c>
    </row>
    <row r="1515">
      <c r="A1515" t="inlineStr">
        <is>
          <t>1.2.60</t>
        </is>
      </c>
      <c r="B1515" t="inlineStr">
        <is>
          <t>Isosource Standard 1000 ml</t>
        </is>
      </c>
      <c r="C1515" t="inlineStr">
        <is>
          <t>sterile</t>
        </is>
      </c>
      <c r="D1515" s="10" t="inlineStr">
        <is>
          <t>UNKNOWN</t>
        </is>
      </c>
      <c r="E1515" t="inlineStr">
        <is>
          <t>N/A</t>
        </is>
      </c>
      <c r="F1515" t="inlineStr">
        <is>
          <t>True</t>
        </is>
      </c>
      <c r="G1515" t="inlineStr">
        <is>
          <t>Cannot determine 'sterile' for this product</t>
        </is>
      </c>
    </row>
    <row r="1516">
      <c r="A1516" t="inlineStr">
        <is>
          <t>1.2.60</t>
        </is>
      </c>
      <c r="B1516" t="inlineStr">
        <is>
          <t>Isosource Standard Fibre 500 ml</t>
        </is>
      </c>
      <c r="C1516" t="inlineStr">
        <is>
          <t>sterile</t>
        </is>
      </c>
      <c r="D1516" s="10" t="inlineStr">
        <is>
          <t>UNKNOWN</t>
        </is>
      </c>
      <c r="E1516" t="inlineStr">
        <is>
          <t>N/A</t>
        </is>
      </c>
      <c r="F1516" t="inlineStr">
        <is>
          <t>True</t>
        </is>
      </c>
      <c r="G1516" t="inlineStr">
        <is>
          <t>Cannot determine 'sterile' for this product</t>
        </is>
      </c>
    </row>
    <row r="1517">
      <c r="A1517" t="inlineStr">
        <is>
          <t>1.2.61</t>
        </is>
      </c>
      <c r="B1517" t="inlineStr">
        <is>
          <t>Isosource Standard 500 ml</t>
        </is>
      </c>
      <c r="C1517" t="inlineStr">
        <is>
          <t>sterile</t>
        </is>
      </c>
      <c r="D1517" s="10" t="inlineStr">
        <is>
          <t>UNKNOWN</t>
        </is>
      </c>
      <c r="E1517" t="inlineStr">
        <is>
          <t>N/A</t>
        </is>
      </c>
      <c r="F1517" t="inlineStr">
        <is>
          <t>True</t>
        </is>
      </c>
      <c r="G1517" t="inlineStr">
        <is>
          <t>Cannot determine 'sterile' for this product</t>
        </is>
      </c>
    </row>
    <row r="1518">
      <c r="A1518" t="inlineStr">
        <is>
          <t>1.2.61</t>
        </is>
      </c>
      <c r="B1518" t="inlineStr">
        <is>
          <t>Isosource Standard 500 ml</t>
        </is>
      </c>
      <c r="C1518" t="inlineStr">
        <is>
          <t>hypoallergenic</t>
        </is>
      </c>
      <c r="D1518" s="10" t="inlineStr">
        <is>
          <t>UNKNOWN</t>
        </is>
      </c>
      <c r="E1518" t="inlineStr">
        <is>
          <t>N/A</t>
        </is>
      </c>
      <c r="F1518" t="inlineStr">
        <is>
          <t>True</t>
        </is>
      </c>
      <c r="G1518" t="inlineStr">
        <is>
          <t>Cannot determine 'hypoallergenic' for this product</t>
        </is>
      </c>
    </row>
    <row r="1519">
      <c r="A1519" t="inlineStr">
        <is>
          <t>1.2.61</t>
        </is>
      </c>
      <c r="B1519" t="inlineStr">
        <is>
          <t>Isosource Standard 1000 ml</t>
        </is>
      </c>
      <c r="C1519" t="inlineStr">
        <is>
          <t>sterile</t>
        </is>
      </c>
      <c r="D1519" s="10" t="inlineStr">
        <is>
          <t>UNKNOWN</t>
        </is>
      </c>
      <c r="E1519" t="inlineStr">
        <is>
          <t>N/A</t>
        </is>
      </c>
      <c r="F1519" t="inlineStr">
        <is>
          <t>True</t>
        </is>
      </c>
      <c r="G1519" t="inlineStr">
        <is>
          <t>Cannot determine 'sterile' for this product</t>
        </is>
      </c>
    </row>
    <row r="1520">
      <c r="A1520" t="inlineStr">
        <is>
          <t>1.2.61</t>
        </is>
      </c>
      <c r="B1520" t="inlineStr">
        <is>
          <t>Isosource Standard 1000 ml</t>
        </is>
      </c>
      <c r="C1520" t="inlineStr">
        <is>
          <t>hypoallergenic</t>
        </is>
      </c>
      <c r="D1520" s="10" t="inlineStr">
        <is>
          <t>UNKNOWN</t>
        </is>
      </c>
      <c r="E1520" t="inlineStr">
        <is>
          <t>N/A</t>
        </is>
      </c>
      <c r="F1520" t="inlineStr">
        <is>
          <t>True</t>
        </is>
      </c>
      <c r="G1520" t="inlineStr">
        <is>
          <t>Cannot determine 'hypoallergenic' for this product</t>
        </is>
      </c>
    </row>
    <row r="1521">
      <c r="A1521" t="inlineStr">
        <is>
          <t>1.2.61</t>
        </is>
      </c>
      <c r="B1521" t="inlineStr">
        <is>
          <t>Isosource Standard Fibre 500 ml</t>
        </is>
      </c>
      <c r="C1521" t="inlineStr">
        <is>
          <t>sterile</t>
        </is>
      </c>
      <c r="D1521" s="10" t="inlineStr">
        <is>
          <t>UNKNOWN</t>
        </is>
      </c>
      <c r="E1521" t="inlineStr">
        <is>
          <t>N/A</t>
        </is>
      </c>
      <c r="F1521" t="inlineStr">
        <is>
          <t>True</t>
        </is>
      </c>
      <c r="G1521" t="inlineStr">
        <is>
          <t>Cannot determine 'sterile' for this product</t>
        </is>
      </c>
    </row>
    <row r="1522">
      <c r="A1522" t="inlineStr">
        <is>
          <t>1.2.61</t>
        </is>
      </c>
      <c r="B1522" t="inlineStr">
        <is>
          <t>Isosource Standard Fibre 500 ml</t>
        </is>
      </c>
      <c r="C1522" t="inlineStr">
        <is>
          <t>hypoallergenic</t>
        </is>
      </c>
      <c r="D1522" s="10" t="inlineStr">
        <is>
          <t>UNKNOWN</t>
        </is>
      </c>
      <c r="E1522" t="inlineStr">
        <is>
          <t>N/A</t>
        </is>
      </c>
      <c r="F1522" t="inlineStr">
        <is>
          <t>True</t>
        </is>
      </c>
      <c r="G1522" t="inlineStr">
        <is>
          <t>Cannot determine 'hypoallergenic' for this product</t>
        </is>
      </c>
    </row>
    <row r="1523">
      <c r="A1523" t="inlineStr">
        <is>
          <t>1.2.62</t>
        </is>
      </c>
      <c r="B1523" t="inlineStr">
        <is>
          <t>Isosource Standard 500 ml</t>
        </is>
      </c>
      <c r="C1523" t="inlineStr">
        <is>
          <t>volume</t>
        </is>
      </c>
      <c r="D1523" s="9" t="inlineStr">
        <is>
          <t>PASS</t>
        </is>
      </c>
      <c r="E1523" t="inlineStr">
        <is>
          <t>500.0 ml</t>
        </is>
      </c>
      <c r="F1523">
        <f> 500.0 ml</f>
        <v/>
      </c>
      <c r="G1523" t="inlineStr"/>
    </row>
    <row r="1524">
      <c r="A1524" t="inlineStr">
        <is>
          <t>1.2.62</t>
        </is>
      </c>
      <c r="B1524" t="inlineStr">
        <is>
          <t>Isosource Standard Fibre 500 ml</t>
        </is>
      </c>
      <c r="C1524" t="inlineStr">
        <is>
          <t>volume</t>
        </is>
      </c>
      <c r="D1524" s="9" t="inlineStr">
        <is>
          <t>PASS</t>
        </is>
      </c>
      <c r="E1524" t="inlineStr">
        <is>
          <t>500.0 ml</t>
        </is>
      </c>
      <c r="F1524">
        <f> 500.0 ml</f>
        <v/>
      </c>
      <c r="G1524" t="inlineStr"/>
    </row>
    <row r="1525">
      <c r="A1525" t="inlineStr">
        <is>
          <t>1.2.62</t>
        </is>
      </c>
      <c r="B1525" t="inlineStr">
        <is>
          <t>Isosource Energy 500 ml</t>
        </is>
      </c>
      <c r="C1525" t="inlineStr">
        <is>
          <t>volume</t>
        </is>
      </c>
      <c r="D1525" s="9" t="inlineStr">
        <is>
          <t>PASS</t>
        </is>
      </c>
      <c r="E1525" t="inlineStr">
        <is>
          <t>500.0 ml</t>
        </is>
      </c>
      <c r="F1525">
        <f> 500.0 ml</f>
        <v/>
      </c>
      <c r="G1525" t="inlineStr"/>
    </row>
    <row r="1526">
      <c r="A1526" t="inlineStr">
        <is>
          <t>1.2.63</t>
        </is>
      </c>
      <c r="B1526" t="inlineStr">
        <is>
          <t>Resource Junior powder 400g</t>
        </is>
      </c>
      <c r="C1526" t="inlineStr">
        <is>
          <t>volume</t>
        </is>
      </c>
      <c r="D1526" s="10" t="inlineStr">
        <is>
          <t>UNKNOWN</t>
        </is>
      </c>
      <c r="E1526" t="inlineStr">
        <is>
          <t>400.0 g</t>
        </is>
      </c>
      <c r="F1526">
        <f> 20.0 ml</f>
        <v/>
      </c>
      <c r="G1526" t="inlineStr">
        <is>
          <t>Not comparable: product in g, requirement in ml</t>
        </is>
      </c>
    </row>
    <row r="1527">
      <c r="A1527" t="inlineStr">
        <is>
          <t>1.2.63</t>
        </is>
      </c>
      <c r="B1527" t="inlineStr">
        <is>
          <t>Althera HMO powder 400g</t>
        </is>
      </c>
      <c r="C1527" t="inlineStr">
        <is>
          <t>volume</t>
        </is>
      </c>
      <c r="D1527" s="10" t="inlineStr">
        <is>
          <t>UNKNOWN</t>
        </is>
      </c>
      <c r="E1527" t="inlineStr">
        <is>
          <t>400.0 g</t>
        </is>
      </c>
      <c r="F1527">
        <f> 20.0 ml</f>
        <v/>
      </c>
      <c r="G1527" t="inlineStr">
        <is>
          <t>Not comparable: product in g, requirement in ml</t>
        </is>
      </c>
    </row>
    <row r="1528">
      <c r="A1528" t="inlineStr">
        <is>
          <t>1.2.63</t>
        </is>
      </c>
      <c r="B1528" t="inlineStr">
        <is>
          <t>Alfamino HMO powder 400g</t>
        </is>
      </c>
      <c r="C1528" t="inlineStr">
        <is>
          <t>volume</t>
        </is>
      </c>
      <c r="D1528" s="10" t="inlineStr">
        <is>
          <t>UNKNOWN</t>
        </is>
      </c>
      <c r="E1528" t="inlineStr">
        <is>
          <t>400.0 g</t>
        </is>
      </c>
      <c r="F1528">
        <f> 20.0 ml</f>
        <v/>
      </c>
      <c r="G1528" t="inlineStr">
        <is>
          <t>Not comparable: product in g, requirement in ml</t>
        </is>
      </c>
    </row>
    <row r="1529">
      <c r="A1529" t="inlineStr">
        <is>
          <t>2.1</t>
        </is>
      </c>
      <c r="B1529" t="inlineStr">
        <is>
          <t>Alfamino HMO powder 400g</t>
        </is>
      </c>
      <c r="C1529" t="inlineStr">
        <is>
          <t>gluten_free</t>
        </is>
      </c>
      <c r="D1529" s="9" t="inlineStr">
        <is>
          <t>PASS</t>
        </is>
      </c>
      <c r="E1529" t="inlineStr">
        <is>
          <t>True</t>
        </is>
      </c>
      <c r="F1529" t="inlineStr">
        <is>
          <t>True</t>
        </is>
      </c>
      <c r="G1529" t="inlineStr"/>
    </row>
    <row r="1530">
      <c r="A1530" t="inlineStr">
        <is>
          <t>2.1</t>
        </is>
      </c>
      <c r="B1530" t="inlineStr">
        <is>
          <t>Alfamino HMO powder 400g</t>
        </is>
      </c>
      <c r="C1530" t="inlineStr">
        <is>
          <t>lactose_free</t>
        </is>
      </c>
      <c r="D1530" s="9" t="inlineStr">
        <is>
          <t>PASS</t>
        </is>
      </c>
      <c r="E1530" t="inlineStr">
        <is>
          <t>True</t>
        </is>
      </c>
      <c r="F1530" t="inlineStr">
        <is>
          <t>True</t>
        </is>
      </c>
      <c r="G1530" t="inlineStr"/>
    </row>
    <row r="1531">
      <c r="A1531" t="inlineStr">
        <is>
          <t>2.1</t>
        </is>
      </c>
      <c r="B1531" t="inlineStr">
        <is>
          <t>Alfamino HMO powder 400g</t>
        </is>
      </c>
      <c r="C1531" t="inlineStr">
        <is>
          <t>formulation</t>
        </is>
      </c>
      <c r="D1531" s="9" t="inlineStr">
        <is>
          <t>PASS</t>
        </is>
      </c>
      <c r="E1531" t="inlineStr">
        <is>
          <t>powder</t>
        </is>
      </c>
      <c r="F1531" t="inlineStr">
        <is>
          <t>powder</t>
        </is>
      </c>
      <c r="G1531" t="inlineStr"/>
    </row>
    <row r="1532">
      <c r="A1532" t="inlineStr">
        <is>
          <t>2.1</t>
        </is>
      </c>
      <c r="B1532" t="inlineStr">
        <is>
          <t>Alfamino Junior HMO powder 400g</t>
        </is>
      </c>
      <c r="C1532" t="inlineStr">
        <is>
          <t>gluten_free</t>
        </is>
      </c>
      <c r="D1532" s="9" t="inlineStr">
        <is>
          <t>PASS</t>
        </is>
      </c>
      <c r="E1532" t="inlineStr">
        <is>
          <t>True</t>
        </is>
      </c>
      <c r="F1532" t="inlineStr">
        <is>
          <t>True</t>
        </is>
      </c>
      <c r="G1532" t="inlineStr"/>
    </row>
    <row r="1533">
      <c r="A1533" t="inlineStr">
        <is>
          <t>2.1</t>
        </is>
      </c>
      <c r="B1533" t="inlineStr">
        <is>
          <t>Alfamino Junior HMO powder 400g</t>
        </is>
      </c>
      <c r="C1533" t="inlineStr">
        <is>
          <t>lactose_free</t>
        </is>
      </c>
      <c r="D1533" s="9" t="inlineStr">
        <is>
          <t>PASS</t>
        </is>
      </c>
      <c r="E1533" t="inlineStr">
        <is>
          <t>True</t>
        </is>
      </c>
      <c r="F1533" t="inlineStr">
        <is>
          <t>True</t>
        </is>
      </c>
      <c r="G1533" t="inlineStr"/>
    </row>
    <row r="1534">
      <c r="A1534" t="inlineStr">
        <is>
          <t>2.1</t>
        </is>
      </c>
      <c r="B1534" t="inlineStr">
        <is>
          <t>Alfamino Junior HMO powder 400g</t>
        </is>
      </c>
      <c r="C1534" t="inlineStr">
        <is>
          <t>formulation</t>
        </is>
      </c>
      <c r="D1534" s="9" t="inlineStr">
        <is>
          <t>PASS</t>
        </is>
      </c>
      <c r="E1534" t="inlineStr">
        <is>
          <t>powder</t>
        </is>
      </c>
      <c r="F1534" t="inlineStr">
        <is>
          <t>powder</t>
        </is>
      </c>
      <c r="G1534" t="inlineStr"/>
    </row>
    <row r="1535">
      <c r="A1535" t="inlineStr">
        <is>
          <t>2.1</t>
        </is>
      </c>
      <c r="B1535" t="inlineStr">
        <is>
          <t>Alfaré HMO powder 400g</t>
        </is>
      </c>
      <c r="C1535" t="inlineStr">
        <is>
          <t>gluten_free</t>
        </is>
      </c>
      <c r="D1535" s="9" t="inlineStr">
        <is>
          <t>PASS</t>
        </is>
      </c>
      <c r="E1535" t="inlineStr">
        <is>
          <t>True</t>
        </is>
      </c>
      <c r="F1535" t="inlineStr">
        <is>
          <t>True</t>
        </is>
      </c>
      <c r="G1535" t="inlineStr"/>
    </row>
    <row r="1536">
      <c r="A1536" t="inlineStr">
        <is>
          <t>2.1</t>
        </is>
      </c>
      <c r="B1536" t="inlineStr">
        <is>
          <t>Alfaré HMO powder 400g</t>
        </is>
      </c>
      <c r="C1536" t="inlineStr">
        <is>
          <t>lactose_free</t>
        </is>
      </c>
      <c r="D1536" s="9" t="inlineStr">
        <is>
          <t>PASS</t>
        </is>
      </c>
      <c r="E1536" t="inlineStr">
        <is>
          <t>True</t>
        </is>
      </c>
      <c r="F1536" t="inlineStr">
        <is>
          <t>True</t>
        </is>
      </c>
      <c r="G1536" t="inlineStr"/>
    </row>
    <row r="1537">
      <c r="A1537" t="inlineStr">
        <is>
          <t>2.1</t>
        </is>
      </c>
      <c r="B1537" t="inlineStr">
        <is>
          <t>Alfaré HMO powder 400g</t>
        </is>
      </c>
      <c r="C1537" t="inlineStr">
        <is>
          <t>formulation</t>
        </is>
      </c>
      <c r="D1537" s="9" t="inlineStr">
        <is>
          <t>PASS</t>
        </is>
      </c>
      <c r="E1537" t="inlineStr">
        <is>
          <t>powder</t>
        </is>
      </c>
      <c r="F1537" t="inlineStr">
        <is>
          <t>powder</t>
        </is>
      </c>
      <c r="G1537" t="inlineStr"/>
    </row>
    <row r="1538">
      <c r="A1538" t="inlineStr">
        <is>
          <t>2.2</t>
        </is>
      </c>
      <c r="B1538" t="inlineStr">
        <is>
          <t>Resource Junior powder 400g</t>
        </is>
      </c>
      <c r="C1538" t="inlineStr">
        <is>
          <t>formulation</t>
        </is>
      </c>
      <c r="D1538" s="9" t="inlineStr">
        <is>
          <t>PASS</t>
        </is>
      </c>
      <c r="E1538" t="inlineStr">
        <is>
          <t>powder</t>
        </is>
      </c>
      <c r="F1538" t="inlineStr">
        <is>
          <t>powder</t>
        </is>
      </c>
      <c r="G1538" t="inlineStr"/>
    </row>
    <row r="1539">
      <c r="A1539" t="inlineStr">
        <is>
          <t>2.2</t>
        </is>
      </c>
      <c r="B1539" t="inlineStr">
        <is>
          <t>Althera HMO powder 400g</t>
        </is>
      </c>
      <c r="C1539" t="inlineStr">
        <is>
          <t>formulation</t>
        </is>
      </c>
      <c r="D1539" s="9" t="inlineStr">
        <is>
          <t>PASS</t>
        </is>
      </c>
      <c r="E1539" t="inlineStr">
        <is>
          <t>powder</t>
        </is>
      </c>
      <c r="F1539" t="inlineStr">
        <is>
          <t>powder</t>
        </is>
      </c>
      <c r="G1539" t="inlineStr"/>
    </row>
    <row r="1540">
      <c r="A1540" t="inlineStr">
        <is>
          <t>2.2</t>
        </is>
      </c>
      <c r="B1540" t="inlineStr">
        <is>
          <t>Alfamino HMO powder 400g</t>
        </is>
      </c>
      <c r="C1540" t="inlineStr">
        <is>
          <t>formulation</t>
        </is>
      </c>
      <c r="D1540" s="9" t="inlineStr">
        <is>
          <t>PASS</t>
        </is>
      </c>
      <c r="E1540" t="inlineStr">
        <is>
          <t>powder</t>
        </is>
      </c>
      <c r="F1540" t="inlineStr">
        <is>
          <t>powder</t>
        </is>
      </c>
      <c r="G1540" t="inlineStr"/>
    </row>
    <row r="1541">
      <c r="A1541" t="inlineStr">
        <is>
          <t>2.3</t>
        </is>
      </c>
      <c r="B1541" t="inlineStr">
        <is>
          <t>Isosource Energy 500 ml</t>
        </is>
      </c>
      <c r="C1541" t="inlineStr">
        <is>
          <t>osmolarity</t>
        </is>
      </c>
      <c r="D1541" s="9" t="inlineStr">
        <is>
          <t>PASS</t>
        </is>
      </c>
      <c r="E1541" t="inlineStr">
        <is>
          <t>290.0 mOsm/l</t>
        </is>
      </c>
      <c r="F1541">
        <f> 290.0 mOsm/l</f>
        <v/>
      </c>
      <c r="G1541" t="inlineStr"/>
    </row>
    <row r="1542">
      <c r="A1542" t="inlineStr">
        <is>
          <t>2.3</t>
        </is>
      </c>
      <c r="B1542" t="inlineStr">
        <is>
          <t>Isosource Energy 500 ml</t>
        </is>
      </c>
      <c r="C1542" t="inlineStr">
        <is>
          <t>formulation</t>
        </is>
      </c>
      <c r="D1542" s="11" t="inlineStr">
        <is>
          <t>FAIL</t>
        </is>
      </c>
      <c r="E1542" t="inlineStr">
        <is>
          <t>liquid</t>
        </is>
      </c>
      <c r="F1542" t="inlineStr">
        <is>
          <t>powder</t>
        </is>
      </c>
      <c r="G1542" t="inlineStr">
        <is>
          <t>'liquid' != 'powder'</t>
        </is>
      </c>
    </row>
    <row r="1543">
      <c r="A1543" t="inlineStr">
        <is>
          <t>2.3</t>
        </is>
      </c>
      <c r="B1543" t="inlineStr">
        <is>
          <t>Isosource Energy 500 ml</t>
        </is>
      </c>
      <c r="C1543" t="inlineStr">
        <is>
          <t>route</t>
        </is>
      </c>
      <c r="D1543" s="9" t="inlineStr">
        <is>
          <t>PASS</t>
        </is>
      </c>
      <c r="E1543" t="inlineStr">
        <is>
          <t>enteral</t>
        </is>
      </c>
      <c r="F1543" t="inlineStr">
        <is>
          <t>enteral</t>
        </is>
      </c>
      <c r="G1543" t="inlineStr"/>
    </row>
    <row r="1544">
      <c r="A1544" t="inlineStr">
        <is>
          <t>2.3</t>
        </is>
      </c>
      <c r="B1544" t="inlineStr">
        <is>
          <t>Modulen IBD powder 400g</t>
        </is>
      </c>
      <c r="C1544" t="inlineStr">
        <is>
          <t>osmolarity</t>
        </is>
      </c>
      <c r="D1544" s="9" t="inlineStr">
        <is>
          <t>PASS</t>
        </is>
      </c>
      <c r="E1544" t="inlineStr">
        <is>
          <t>290.0 mOsm/l</t>
        </is>
      </c>
      <c r="F1544">
        <f> 290.0 mOsm/l</f>
        <v/>
      </c>
      <c r="G1544" t="inlineStr"/>
    </row>
    <row r="1545">
      <c r="A1545" t="inlineStr">
        <is>
          <t>2.3</t>
        </is>
      </c>
      <c r="B1545" t="inlineStr">
        <is>
          <t>Modulen IBD powder 400g</t>
        </is>
      </c>
      <c r="C1545" t="inlineStr">
        <is>
          <t>formulation</t>
        </is>
      </c>
      <c r="D1545" s="9" t="inlineStr">
        <is>
          <t>PASS</t>
        </is>
      </c>
      <c r="E1545" t="inlineStr">
        <is>
          <t>powder</t>
        </is>
      </c>
      <c r="F1545" t="inlineStr">
        <is>
          <t>powder</t>
        </is>
      </c>
      <c r="G1545" t="inlineStr"/>
    </row>
    <row r="1546">
      <c r="A1546" t="inlineStr">
        <is>
          <t>2.3</t>
        </is>
      </c>
      <c r="B1546" t="inlineStr">
        <is>
          <t>Modulen IBD powder 400g</t>
        </is>
      </c>
      <c r="C1546" t="inlineStr">
        <is>
          <t>route</t>
        </is>
      </c>
      <c r="D1546" s="11" t="inlineStr">
        <is>
          <t>FAIL</t>
        </is>
      </c>
      <c r="E1546" t="inlineStr">
        <is>
          <t>oral</t>
        </is>
      </c>
      <c r="F1546" t="inlineStr">
        <is>
          <t>enteral</t>
        </is>
      </c>
      <c r="G1546" t="inlineStr">
        <is>
          <t>'oral' != 'enteral'</t>
        </is>
      </c>
    </row>
    <row r="1547">
      <c r="A1547" t="inlineStr">
        <is>
          <t>2.3</t>
        </is>
      </c>
      <c r="B1547" t="inlineStr">
        <is>
          <t>Isosource Standard 500 ml</t>
        </is>
      </c>
      <c r="C1547" t="inlineStr">
        <is>
          <t>osmolarity</t>
        </is>
      </c>
      <c r="D1547" s="11" t="inlineStr">
        <is>
          <t>FAIL</t>
        </is>
      </c>
      <c r="E1547" t="inlineStr">
        <is>
          <t>234.0 mOsm/l</t>
        </is>
      </c>
      <c r="F1547">
        <f> 290.0 mOsm/l</f>
        <v/>
      </c>
      <c r="G1547" t="inlineStr">
        <is>
          <t>234.0 does not satisfy = 290.0</t>
        </is>
      </c>
    </row>
    <row r="1548">
      <c r="A1548" t="inlineStr">
        <is>
          <t>2.3</t>
        </is>
      </c>
      <c r="B1548" t="inlineStr">
        <is>
          <t>Isosource Standard 500 ml</t>
        </is>
      </c>
      <c r="C1548" t="inlineStr">
        <is>
          <t>formulation</t>
        </is>
      </c>
      <c r="D1548" s="11" t="inlineStr">
        <is>
          <t>FAIL</t>
        </is>
      </c>
      <c r="E1548" t="inlineStr">
        <is>
          <t>liquid</t>
        </is>
      </c>
      <c r="F1548" t="inlineStr">
        <is>
          <t>powder</t>
        </is>
      </c>
      <c r="G1548" t="inlineStr">
        <is>
          <t>'liquid' != 'powder'</t>
        </is>
      </c>
    </row>
    <row r="1549">
      <c r="A1549" t="inlineStr">
        <is>
          <t>2.3</t>
        </is>
      </c>
      <c r="B1549" t="inlineStr">
        <is>
          <t>Isosource Standard 500 ml</t>
        </is>
      </c>
      <c r="C1549" t="inlineStr">
        <is>
          <t>route</t>
        </is>
      </c>
      <c r="D1549" s="9" t="inlineStr">
        <is>
          <t>PASS</t>
        </is>
      </c>
      <c r="E1549" t="inlineStr">
        <is>
          <t>enteral</t>
        </is>
      </c>
      <c r="F1549" t="inlineStr">
        <is>
          <t>enteral</t>
        </is>
      </c>
      <c r="G1549" t="inlineStr"/>
    </row>
    <row r="1550">
      <c r="A1550" t="inlineStr">
        <is>
          <t>2.4</t>
        </is>
      </c>
      <c r="B1550" t="inlineStr">
        <is>
          <t>Isosource Standard 500 ml</t>
        </is>
      </c>
      <c r="C1550" t="inlineStr">
        <is>
          <t>protein</t>
        </is>
      </c>
      <c r="D1550" s="11" t="inlineStr">
        <is>
          <t>FAIL</t>
        </is>
      </c>
      <c r="E1550" t="inlineStr">
        <is>
          <t>4.0 g/100ml</t>
        </is>
      </c>
      <c r="F1550">
        <f> 14.6 g/100ml</f>
        <v/>
      </c>
      <c r="G1550" t="inlineStr">
        <is>
          <t>4.0 does not satisfy = 14.6</t>
        </is>
      </c>
    </row>
    <row r="1551">
      <c r="A1551" t="inlineStr">
        <is>
          <t>2.4</t>
        </is>
      </c>
      <c r="B1551" t="inlineStr">
        <is>
          <t>Isosource Standard 500 ml</t>
        </is>
      </c>
      <c r="C1551" t="inlineStr">
        <is>
          <t>contains_fiber</t>
        </is>
      </c>
      <c r="D1551" s="9" t="inlineStr">
        <is>
          <t>PASS</t>
        </is>
      </c>
      <c r="E1551" t="inlineStr">
        <is>
          <t>fiber=0.0 g/100ml</t>
        </is>
      </c>
      <c r="F1551" t="inlineStr">
        <is>
          <t>no fiber</t>
        </is>
      </c>
      <c r="G1551" t="inlineStr"/>
    </row>
    <row r="1552">
      <c r="A1552" t="inlineStr">
        <is>
          <t>2.4</t>
        </is>
      </c>
      <c r="B1552" t="inlineStr">
        <is>
          <t>Isosource Standard 500 ml</t>
        </is>
      </c>
      <c r="C1552" t="inlineStr">
        <is>
          <t>contains_omega3</t>
        </is>
      </c>
      <c r="D1552" s="9" t="inlineStr">
        <is>
          <t>PASS</t>
        </is>
      </c>
      <c r="E1552" t="inlineStr">
        <is>
          <t>True</t>
        </is>
      </c>
      <c r="F1552" t="inlineStr">
        <is>
          <t>True</t>
        </is>
      </c>
      <c r="G1552" t="inlineStr"/>
    </row>
    <row r="1553">
      <c r="A1553" t="inlineStr">
        <is>
          <t>2.4</t>
        </is>
      </c>
      <c r="B1553" t="inlineStr">
        <is>
          <t>Isosource Standard 500 ml</t>
        </is>
      </c>
      <c r="C1553" t="inlineStr">
        <is>
          <t>route</t>
        </is>
      </c>
      <c r="D1553" s="9" t="inlineStr">
        <is>
          <t>PASS</t>
        </is>
      </c>
      <c r="E1553" t="inlineStr">
        <is>
          <t>enteral</t>
        </is>
      </c>
      <c r="F1553" t="inlineStr">
        <is>
          <t>enteral</t>
        </is>
      </c>
      <c r="G1553" t="inlineStr"/>
    </row>
    <row r="1554">
      <c r="A1554" t="inlineStr">
        <is>
          <t>2.4</t>
        </is>
      </c>
      <c r="B1554" t="inlineStr">
        <is>
          <t>Isosource Standard 1000 ml</t>
        </is>
      </c>
      <c r="C1554" t="inlineStr">
        <is>
          <t>protein</t>
        </is>
      </c>
      <c r="D1554" s="11" t="inlineStr">
        <is>
          <t>FAIL</t>
        </is>
      </c>
      <c r="E1554" t="inlineStr">
        <is>
          <t>4.0 g/100ml</t>
        </is>
      </c>
      <c r="F1554">
        <f> 14.6 g/100ml</f>
        <v/>
      </c>
      <c r="G1554" t="inlineStr">
        <is>
          <t>4.0 does not satisfy = 14.6</t>
        </is>
      </c>
    </row>
    <row r="1555">
      <c r="A1555" t="inlineStr">
        <is>
          <t>2.4</t>
        </is>
      </c>
      <c r="B1555" t="inlineStr">
        <is>
          <t>Isosource Standard 1000 ml</t>
        </is>
      </c>
      <c r="C1555" t="inlineStr">
        <is>
          <t>contains_fiber</t>
        </is>
      </c>
      <c r="D1555" s="9" t="inlineStr">
        <is>
          <t>PASS</t>
        </is>
      </c>
      <c r="E1555" t="inlineStr">
        <is>
          <t>fiber=0.0 g/100ml</t>
        </is>
      </c>
      <c r="F1555" t="inlineStr">
        <is>
          <t>no fiber</t>
        </is>
      </c>
      <c r="G1555" t="inlineStr"/>
    </row>
    <row r="1556">
      <c r="A1556" t="inlineStr">
        <is>
          <t>2.4</t>
        </is>
      </c>
      <c r="B1556" t="inlineStr">
        <is>
          <t>Isosource Standard 1000 ml</t>
        </is>
      </c>
      <c r="C1556" t="inlineStr">
        <is>
          <t>contains_omega3</t>
        </is>
      </c>
      <c r="D1556" s="9" t="inlineStr">
        <is>
          <t>PASS</t>
        </is>
      </c>
      <c r="E1556" t="inlineStr">
        <is>
          <t>True</t>
        </is>
      </c>
      <c r="F1556" t="inlineStr">
        <is>
          <t>True</t>
        </is>
      </c>
      <c r="G1556" t="inlineStr"/>
    </row>
    <row r="1557">
      <c r="A1557" t="inlineStr">
        <is>
          <t>2.4</t>
        </is>
      </c>
      <c r="B1557" t="inlineStr">
        <is>
          <t>Isosource Standard 1000 ml</t>
        </is>
      </c>
      <c r="C1557" t="inlineStr">
        <is>
          <t>route</t>
        </is>
      </c>
      <c r="D1557" s="9" t="inlineStr">
        <is>
          <t>PASS</t>
        </is>
      </c>
      <c r="E1557" t="inlineStr">
        <is>
          <t>enteral</t>
        </is>
      </c>
      <c r="F1557" t="inlineStr">
        <is>
          <t>enteral</t>
        </is>
      </c>
      <c r="G1557" t="inlineStr"/>
    </row>
    <row r="1558">
      <c r="A1558" t="inlineStr">
        <is>
          <t>2.4</t>
        </is>
      </c>
      <c r="B1558" t="inlineStr">
        <is>
          <t>Isosource Energy 500 ml</t>
        </is>
      </c>
      <c r="C1558" t="inlineStr">
        <is>
          <t>protein</t>
        </is>
      </c>
      <c r="D1558" s="11" t="inlineStr">
        <is>
          <t>FAIL</t>
        </is>
      </c>
      <c r="E1558" t="inlineStr">
        <is>
          <t>6.2 g/100ml</t>
        </is>
      </c>
      <c r="F1558">
        <f> 14.6 g/100ml</f>
        <v/>
      </c>
      <c r="G1558" t="inlineStr">
        <is>
          <t>6.2 does not satisfy = 14.6</t>
        </is>
      </c>
    </row>
    <row r="1559">
      <c r="A1559" t="inlineStr">
        <is>
          <t>2.4</t>
        </is>
      </c>
      <c r="B1559" t="inlineStr">
        <is>
          <t>Isosource Energy 500 ml</t>
        </is>
      </c>
      <c r="C1559" t="inlineStr">
        <is>
          <t>contains_fiber</t>
        </is>
      </c>
      <c r="D1559" s="9" t="inlineStr">
        <is>
          <t>PASS</t>
        </is>
      </c>
      <c r="E1559" t="inlineStr">
        <is>
          <t>fiber=0.0 g/100ml</t>
        </is>
      </c>
      <c r="F1559" t="inlineStr">
        <is>
          <t>no fiber</t>
        </is>
      </c>
      <c r="G1559" t="inlineStr"/>
    </row>
    <row r="1560">
      <c r="A1560" t="inlineStr">
        <is>
          <t>2.4</t>
        </is>
      </c>
      <c r="B1560" t="inlineStr">
        <is>
          <t>Isosource Energy 500 ml</t>
        </is>
      </c>
      <c r="C1560" t="inlineStr">
        <is>
          <t>contains_omega3</t>
        </is>
      </c>
      <c r="D1560" s="9" t="inlineStr">
        <is>
          <t>PASS</t>
        </is>
      </c>
      <c r="E1560" t="inlineStr">
        <is>
          <t>True</t>
        </is>
      </c>
      <c r="F1560" t="inlineStr">
        <is>
          <t>True</t>
        </is>
      </c>
      <c r="G1560" t="inlineStr"/>
    </row>
    <row r="1561">
      <c r="A1561" t="inlineStr">
        <is>
          <t>2.4</t>
        </is>
      </c>
      <c r="B1561" t="inlineStr">
        <is>
          <t>Isosource Energy 500 ml</t>
        </is>
      </c>
      <c r="C1561" t="inlineStr">
        <is>
          <t>route</t>
        </is>
      </c>
      <c r="D1561" s="9" t="inlineStr">
        <is>
          <t>PASS</t>
        </is>
      </c>
      <c r="E1561" t="inlineStr">
        <is>
          <t>enteral</t>
        </is>
      </c>
      <c r="F1561" t="inlineStr">
        <is>
          <t>enteral</t>
        </is>
      </c>
      <c r="G1561" t="inlineStr"/>
    </row>
    <row r="1562">
      <c r="A1562" t="inlineStr">
        <is>
          <t>2.5</t>
        </is>
      </c>
      <c r="B1562" t="inlineStr">
        <is>
          <t>Isosource Standard 500 ml</t>
        </is>
      </c>
      <c r="C1562" t="inlineStr">
        <is>
          <t>protein</t>
        </is>
      </c>
      <c r="D1562" s="11" t="inlineStr">
        <is>
          <t>FAIL</t>
        </is>
      </c>
      <c r="E1562" t="inlineStr">
        <is>
          <t>4.0 g/100ml</t>
        </is>
      </c>
      <c r="F1562">
        <f> 14.6 g/100ml</f>
        <v/>
      </c>
      <c r="G1562" t="inlineStr">
        <is>
          <t>4.0 does not satisfy = 14.6</t>
        </is>
      </c>
    </row>
    <row r="1563">
      <c r="A1563" t="inlineStr">
        <is>
          <t>2.5</t>
        </is>
      </c>
      <c r="B1563" t="inlineStr">
        <is>
          <t>Isosource Standard 500 ml</t>
        </is>
      </c>
      <c r="C1563" t="inlineStr">
        <is>
          <t>contains_fiber</t>
        </is>
      </c>
      <c r="D1563" s="9" t="inlineStr">
        <is>
          <t>PASS</t>
        </is>
      </c>
      <c r="E1563" t="inlineStr">
        <is>
          <t>fiber=0.0 g/100ml</t>
        </is>
      </c>
      <c r="F1563" t="inlineStr">
        <is>
          <t>no fiber</t>
        </is>
      </c>
      <c r="G1563" t="inlineStr"/>
    </row>
    <row r="1564">
      <c r="A1564" t="inlineStr">
        <is>
          <t>2.5</t>
        </is>
      </c>
      <c r="B1564" t="inlineStr">
        <is>
          <t>Isosource Standard 500 ml</t>
        </is>
      </c>
      <c r="C1564" t="inlineStr">
        <is>
          <t>contains_omega3</t>
        </is>
      </c>
      <c r="D1564" s="9" t="inlineStr">
        <is>
          <t>PASS</t>
        </is>
      </c>
      <c r="E1564" t="inlineStr">
        <is>
          <t>True</t>
        </is>
      </c>
      <c r="F1564" t="inlineStr">
        <is>
          <t>True</t>
        </is>
      </c>
      <c r="G1564" t="inlineStr"/>
    </row>
    <row r="1565">
      <c r="A1565" t="inlineStr">
        <is>
          <t>2.5</t>
        </is>
      </c>
      <c r="B1565" t="inlineStr">
        <is>
          <t>Isosource Standard 500 ml</t>
        </is>
      </c>
      <c r="C1565" t="inlineStr">
        <is>
          <t>route</t>
        </is>
      </c>
      <c r="D1565" s="9" t="inlineStr">
        <is>
          <t>PASS</t>
        </is>
      </c>
      <c r="E1565" t="inlineStr">
        <is>
          <t>enteral</t>
        </is>
      </c>
      <c r="F1565" t="inlineStr">
        <is>
          <t>enteral</t>
        </is>
      </c>
      <c r="G1565" t="inlineStr"/>
    </row>
    <row r="1566">
      <c r="A1566" t="inlineStr">
        <is>
          <t>2.5</t>
        </is>
      </c>
      <c r="B1566" t="inlineStr">
        <is>
          <t>Isosource Standard 1000 ml</t>
        </is>
      </c>
      <c r="C1566" t="inlineStr">
        <is>
          <t>protein</t>
        </is>
      </c>
      <c r="D1566" s="11" t="inlineStr">
        <is>
          <t>FAIL</t>
        </is>
      </c>
      <c r="E1566" t="inlineStr">
        <is>
          <t>4.0 g/100ml</t>
        </is>
      </c>
      <c r="F1566">
        <f> 14.6 g/100ml</f>
        <v/>
      </c>
      <c r="G1566" t="inlineStr">
        <is>
          <t>4.0 does not satisfy = 14.6</t>
        </is>
      </c>
    </row>
    <row r="1567">
      <c r="A1567" t="inlineStr">
        <is>
          <t>2.5</t>
        </is>
      </c>
      <c r="B1567" t="inlineStr">
        <is>
          <t>Isosource Standard 1000 ml</t>
        </is>
      </c>
      <c r="C1567" t="inlineStr">
        <is>
          <t>contains_fiber</t>
        </is>
      </c>
      <c r="D1567" s="9" t="inlineStr">
        <is>
          <t>PASS</t>
        </is>
      </c>
      <c r="E1567" t="inlineStr">
        <is>
          <t>fiber=0.0 g/100ml</t>
        </is>
      </c>
      <c r="F1567" t="inlineStr">
        <is>
          <t>no fiber</t>
        </is>
      </c>
      <c r="G1567" t="inlineStr"/>
    </row>
    <row r="1568">
      <c r="A1568" t="inlineStr">
        <is>
          <t>2.5</t>
        </is>
      </c>
      <c r="B1568" t="inlineStr">
        <is>
          <t>Isosource Standard 1000 ml</t>
        </is>
      </c>
      <c r="C1568" t="inlineStr">
        <is>
          <t>contains_omega3</t>
        </is>
      </c>
      <c r="D1568" s="9" t="inlineStr">
        <is>
          <t>PASS</t>
        </is>
      </c>
      <c r="E1568" t="inlineStr">
        <is>
          <t>True</t>
        </is>
      </c>
      <c r="F1568" t="inlineStr">
        <is>
          <t>True</t>
        </is>
      </c>
      <c r="G1568" t="inlineStr"/>
    </row>
    <row r="1569">
      <c r="A1569" t="inlineStr">
        <is>
          <t>2.5</t>
        </is>
      </c>
      <c r="B1569" t="inlineStr">
        <is>
          <t>Isosource Standard 1000 ml</t>
        </is>
      </c>
      <c r="C1569" t="inlineStr">
        <is>
          <t>route</t>
        </is>
      </c>
      <c r="D1569" s="9" t="inlineStr">
        <is>
          <t>PASS</t>
        </is>
      </c>
      <c r="E1569" t="inlineStr">
        <is>
          <t>enteral</t>
        </is>
      </c>
      <c r="F1569" t="inlineStr">
        <is>
          <t>enteral</t>
        </is>
      </c>
      <c r="G1569" t="inlineStr"/>
    </row>
    <row r="1570">
      <c r="A1570" t="inlineStr">
        <is>
          <t>2.5</t>
        </is>
      </c>
      <c r="B1570" t="inlineStr">
        <is>
          <t>Isosource Energy 500 ml</t>
        </is>
      </c>
      <c r="C1570" t="inlineStr">
        <is>
          <t>protein</t>
        </is>
      </c>
      <c r="D1570" s="11" t="inlineStr">
        <is>
          <t>FAIL</t>
        </is>
      </c>
      <c r="E1570" t="inlineStr">
        <is>
          <t>6.2 g/100ml</t>
        </is>
      </c>
      <c r="F1570">
        <f> 14.6 g/100ml</f>
        <v/>
      </c>
      <c r="G1570" t="inlineStr">
        <is>
          <t>6.2 does not satisfy = 14.6</t>
        </is>
      </c>
    </row>
    <row r="1571">
      <c r="A1571" t="inlineStr">
        <is>
          <t>2.5</t>
        </is>
      </c>
      <c r="B1571" t="inlineStr">
        <is>
          <t>Isosource Energy 500 ml</t>
        </is>
      </c>
      <c r="C1571" t="inlineStr">
        <is>
          <t>contains_fiber</t>
        </is>
      </c>
      <c r="D1571" s="9" t="inlineStr">
        <is>
          <t>PASS</t>
        </is>
      </c>
      <c r="E1571" t="inlineStr">
        <is>
          <t>fiber=0.0 g/100ml</t>
        </is>
      </c>
      <c r="F1571" t="inlineStr">
        <is>
          <t>no fiber</t>
        </is>
      </c>
      <c r="G1571" t="inlineStr"/>
    </row>
    <row r="1572">
      <c r="A1572" t="inlineStr">
        <is>
          <t>2.5</t>
        </is>
      </c>
      <c r="B1572" t="inlineStr">
        <is>
          <t>Isosource Energy 500 ml</t>
        </is>
      </c>
      <c r="C1572" t="inlineStr">
        <is>
          <t>contains_omega3</t>
        </is>
      </c>
      <c r="D1572" s="9" t="inlineStr">
        <is>
          <t>PASS</t>
        </is>
      </c>
      <c r="E1572" t="inlineStr">
        <is>
          <t>True</t>
        </is>
      </c>
      <c r="F1572" t="inlineStr">
        <is>
          <t>True</t>
        </is>
      </c>
      <c r="G1572" t="inlineStr"/>
    </row>
    <row r="1573">
      <c r="A1573" t="inlineStr">
        <is>
          <t>2.5</t>
        </is>
      </c>
      <c r="B1573" t="inlineStr">
        <is>
          <t>Isosource Energy 500 ml</t>
        </is>
      </c>
      <c r="C1573" t="inlineStr">
        <is>
          <t>route</t>
        </is>
      </c>
      <c r="D1573" s="9" t="inlineStr">
        <is>
          <t>PASS</t>
        </is>
      </c>
      <c r="E1573" t="inlineStr">
        <is>
          <t>enteral</t>
        </is>
      </c>
      <c r="F1573" t="inlineStr">
        <is>
          <t>enteral</t>
        </is>
      </c>
      <c r="G1573" t="inlineStr"/>
    </row>
    <row r="1574">
      <c r="A1574" t="inlineStr">
        <is>
          <t>2.6</t>
        </is>
      </c>
      <c r="B1574" t="inlineStr">
        <is>
          <t>Isosource 2.0 Protein Fibre 500 ml</t>
        </is>
      </c>
      <c r="C1574" t="inlineStr">
        <is>
          <t>protein</t>
        </is>
      </c>
      <c r="D1574" s="9" t="inlineStr">
        <is>
          <t>PASS</t>
        </is>
      </c>
      <c r="E1574" t="inlineStr">
        <is>
          <t>10.0 g/100ml</t>
        </is>
      </c>
      <c r="F1574">
        <f> 10.0 g/100ml</f>
        <v/>
      </c>
      <c r="G1574" t="inlineStr"/>
    </row>
    <row r="1575">
      <c r="A1575" t="inlineStr">
        <is>
          <t>2.6</t>
        </is>
      </c>
      <c r="B1575" t="inlineStr">
        <is>
          <t>Isosource 2.0 Protein Fibre 500 ml</t>
        </is>
      </c>
      <c r="C1575" t="inlineStr">
        <is>
          <t>nutritionally_complete</t>
        </is>
      </c>
      <c r="D1575" s="10" t="inlineStr">
        <is>
          <t>UNKNOWN</t>
        </is>
      </c>
      <c r="E1575" t="inlineStr">
        <is>
          <t>N/A</t>
        </is>
      </c>
      <c r="F1575" t="inlineStr">
        <is>
          <t>True</t>
        </is>
      </c>
      <c r="G1575" t="inlineStr">
        <is>
          <t>Cannot determine 'nutritionally_complete' for this product</t>
        </is>
      </c>
    </row>
    <row r="1576">
      <c r="A1576" t="inlineStr">
        <is>
          <t>2.6</t>
        </is>
      </c>
      <c r="B1576" t="inlineStr">
        <is>
          <t>Isosource 2.0 Protein Fibre 500 ml</t>
        </is>
      </c>
      <c r="C1576" t="inlineStr">
        <is>
          <t>route</t>
        </is>
      </c>
      <c r="D1576" s="9" t="inlineStr">
        <is>
          <t>PASS</t>
        </is>
      </c>
      <c r="E1576" t="inlineStr">
        <is>
          <t>enteral</t>
        </is>
      </c>
      <c r="F1576" t="inlineStr">
        <is>
          <t>enteral</t>
        </is>
      </c>
      <c r="G1576" t="inlineStr"/>
    </row>
    <row r="1577">
      <c r="A1577" t="inlineStr">
        <is>
          <t>2.6</t>
        </is>
      </c>
      <c r="B1577" t="inlineStr">
        <is>
          <t>Isosource 2.0 Protein 500 ml</t>
        </is>
      </c>
      <c r="C1577" t="inlineStr">
        <is>
          <t>protein</t>
        </is>
      </c>
      <c r="D1577" s="9" t="inlineStr">
        <is>
          <t>PASS</t>
        </is>
      </c>
      <c r="E1577" t="inlineStr">
        <is>
          <t>10.0 g/100ml</t>
        </is>
      </c>
      <c r="F1577">
        <f> 10.0 g/100ml</f>
        <v/>
      </c>
      <c r="G1577" t="inlineStr"/>
    </row>
    <row r="1578">
      <c r="A1578" t="inlineStr">
        <is>
          <t>2.6</t>
        </is>
      </c>
      <c r="B1578" t="inlineStr">
        <is>
          <t>Isosource 2.0 Protein 500 ml</t>
        </is>
      </c>
      <c r="C1578" t="inlineStr">
        <is>
          <t>nutritionally_complete</t>
        </is>
      </c>
      <c r="D1578" s="10" t="inlineStr">
        <is>
          <t>UNKNOWN</t>
        </is>
      </c>
      <c r="E1578" t="inlineStr">
        <is>
          <t>N/A</t>
        </is>
      </c>
      <c r="F1578" t="inlineStr">
        <is>
          <t>True</t>
        </is>
      </c>
      <c r="G1578" t="inlineStr">
        <is>
          <t>Cannot determine 'nutritionally_complete' for this product</t>
        </is>
      </c>
    </row>
    <row r="1579">
      <c r="A1579" t="inlineStr">
        <is>
          <t>2.6</t>
        </is>
      </c>
      <c r="B1579" t="inlineStr">
        <is>
          <t>Isosource 2.0 Protein 500 ml</t>
        </is>
      </c>
      <c r="C1579" t="inlineStr">
        <is>
          <t>route</t>
        </is>
      </c>
      <c r="D1579" s="9" t="inlineStr">
        <is>
          <t>PASS</t>
        </is>
      </c>
      <c r="E1579" t="inlineStr">
        <is>
          <t>enteral</t>
        </is>
      </c>
      <c r="F1579" t="inlineStr">
        <is>
          <t>enteral</t>
        </is>
      </c>
      <c r="G1579" t="inlineStr"/>
    </row>
    <row r="1580">
      <c r="A1580" t="inlineStr">
        <is>
          <t>2.6</t>
        </is>
      </c>
      <c r="B1580" t="inlineStr">
        <is>
          <t>Peptamen 2.0 Enteral 500 ml</t>
        </is>
      </c>
      <c r="C1580" t="inlineStr">
        <is>
          <t>protein</t>
        </is>
      </c>
      <c r="D1580" s="9" t="inlineStr">
        <is>
          <t>PASS</t>
        </is>
      </c>
      <c r="E1580" t="inlineStr">
        <is>
          <t>9.2 g/100ml</t>
        </is>
      </c>
      <c r="F1580">
        <f> 10.0 g/100ml</f>
        <v/>
      </c>
      <c r="G1580" t="inlineStr"/>
    </row>
    <row r="1581">
      <c r="A1581" t="inlineStr">
        <is>
          <t>2.6</t>
        </is>
      </c>
      <c r="B1581" t="inlineStr">
        <is>
          <t>Peptamen 2.0 Enteral 500 ml</t>
        </is>
      </c>
      <c r="C1581" t="inlineStr">
        <is>
          <t>nutritionally_complete</t>
        </is>
      </c>
      <c r="D1581" s="10" t="inlineStr">
        <is>
          <t>UNKNOWN</t>
        </is>
      </c>
      <c r="E1581" t="inlineStr">
        <is>
          <t>N/A</t>
        </is>
      </c>
      <c r="F1581" t="inlineStr">
        <is>
          <t>True</t>
        </is>
      </c>
      <c r="G1581" t="inlineStr">
        <is>
          <t>Cannot determine 'nutritionally_complete' for this product</t>
        </is>
      </c>
    </row>
    <row r="1582">
      <c r="A1582" t="inlineStr">
        <is>
          <t>2.6</t>
        </is>
      </c>
      <c r="B1582" t="inlineStr">
        <is>
          <t>Peptamen 2.0 Enteral 500 ml</t>
        </is>
      </c>
      <c r="C1582" t="inlineStr">
        <is>
          <t>route</t>
        </is>
      </c>
      <c r="D1582" s="9" t="inlineStr">
        <is>
          <t>PASS</t>
        </is>
      </c>
      <c r="E1582" t="inlineStr">
        <is>
          <t>enteral</t>
        </is>
      </c>
      <c r="F1582" t="inlineStr">
        <is>
          <t>enteral</t>
        </is>
      </c>
      <c r="G1582" t="inlineStr"/>
    </row>
    <row r="1583">
      <c r="A1583" t="inlineStr">
        <is>
          <t>2.7</t>
        </is>
      </c>
      <c r="B1583" t="inlineStr">
        <is>
          <t>Isosource 2.0 Protein Fibre 500 ml</t>
        </is>
      </c>
      <c r="C1583" t="inlineStr">
        <is>
          <t>protein</t>
        </is>
      </c>
      <c r="D1583" s="9" t="inlineStr">
        <is>
          <t>PASS</t>
        </is>
      </c>
      <c r="E1583" t="inlineStr">
        <is>
          <t>10.0 g/100ml</t>
        </is>
      </c>
      <c r="F1583">
        <f> 10.0 g/100ml</f>
        <v/>
      </c>
      <c r="G1583" t="inlineStr"/>
    </row>
    <row r="1584">
      <c r="A1584" t="inlineStr">
        <is>
          <t>2.7</t>
        </is>
      </c>
      <c r="B1584" t="inlineStr">
        <is>
          <t>Isosource 2.0 Protein Fibre 500 ml</t>
        </is>
      </c>
      <c r="C1584" t="inlineStr">
        <is>
          <t>nutritionally_complete</t>
        </is>
      </c>
      <c r="D1584" s="10" t="inlineStr">
        <is>
          <t>UNKNOWN</t>
        </is>
      </c>
      <c r="E1584" t="inlineStr">
        <is>
          <t>N/A</t>
        </is>
      </c>
      <c r="F1584" t="inlineStr">
        <is>
          <t>True</t>
        </is>
      </c>
      <c r="G1584" t="inlineStr">
        <is>
          <t>Cannot determine 'nutritionally_complete' for this product</t>
        </is>
      </c>
    </row>
    <row r="1585">
      <c r="A1585" t="inlineStr">
        <is>
          <t>2.7</t>
        </is>
      </c>
      <c r="B1585" t="inlineStr">
        <is>
          <t>Isosource 2.0 Protein Fibre 500 ml</t>
        </is>
      </c>
      <c r="C1585" t="inlineStr">
        <is>
          <t>route</t>
        </is>
      </c>
      <c r="D1585" s="9" t="inlineStr">
        <is>
          <t>PASS</t>
        </is>
      </c>
      <c r="E1585" t="inlineStr">
        <is>
          <t>enteral</t>
        </is>
      </c>
      <c r="F1585" t="inlineStr">
        <is>
          <t>enteral</t>
        </is>
      </c>
      <c r="G1585" t="inlineStr"/>
    </row>
    <row r="1586">
      <c r="A1586" t="inlineStr">
        <is>
          <t>2.7</t>
        </is>
      </c>
      <c r="B1586" t="inlineStr">
        <is>
          <t>Isosource 2.0 Protein 500 ml</t>
        </is>
      </c>
      <c r="C1586" t="inlineStr">
        <is>
          <t>protein</t>
        </is>
      </c>
      <c r="D1586" s="9" t="inlineStr">
        <is>
          <t>PASS</t>
        </is>
      </c>
      <c r="E1586" t="inlineStr">
        <is>
          <t>10.0 g/100ml</t>
        </is>
      </c>
      <c r="F1586">
        <f> 10.0 g/100ml</f>
        <v/>
      </c>
      <c r="G1586" t="inlineStr"/>
    </row>
    <row r="1587">
      <c r="A1587" t="inlineStr">
        <is>
          <t>2.7</t>
        </is>
      </c>
      <c r="B1587" t="inlineStr">
        <is>
          <t>Isosource 2.0 Protein 500 ml</t>
        </is>
      </c>
      <c r="C1587" t="inlineStr">
        <is>
          <t>nutritionally_complete</t>
        </is>
      </c>
      <c r="D1587" s="10" t="inlineStr">
        <is>
          <t>UNKNOWN</t>
        </is>
      </c>
      <c r="E1587" t="inlineStr">
        <is>
          <t>N/A</t>
        </is>
      </c>
      <c r="F1587" t="inlineStr">
        <is>
          <t>True</t>
        </is>
      </c>
      <c r="G1587" t="inlineStr">
        <is>
          <t>Cannot determine 'nutritionally_complete' for this product</t>
        </is>
      </c>
    </row>
    <row r="1588">
      <c r="A1588" t="inlineStr">
        <is>
          <t>2.7</t>
        </is>
      </c>
      <c r="B1588" t="inlineStr">
        <is>
          <t>Isosource 2.0 Protein 500 ml</t>
        </is>
      </c>
      <c r="C1588" t="inlineStr">
        <is>
          <t>route</t>
        </is>
      </c>
      <c r="D1588" s="9" t="inlineStr">
        <is>
          <t>PASS</t>
        </is>
      </c>
      <c r="E1588" t="inlineStr">
        <is>
          <t>enteral</t>
        </is>
      </c>
      <c r="F1588" t="inlineStr">
        <is>
          <t>enteral</t>
        </is>
      </c>
      <c r="G1588" t="inlineStr"/>
    </row>
    <row r="1589">
      <c r="A1589" t="inlineStr">
        <is>
          <t>2.7</t>
        </is>
      </c>
      <c r="B1589" t="inlineStr">
        <is>
          <t>Peptamen 2.0 Enteral 500 ml</t>
        </is>
      </c>
      <c r="C1589" t="inlineStr">
        <is>
          <t>protein</t>
        </is>
      </c>
      <c r="D1589" s="9" t="inlineStr">
        <is>
          <t>PASS</t>
        </is>
      </c>
      <c r="E1589" t="inlineStr">
        <is>
          <t>9.2 g/100ml</t>
        </is>
      </c>
      <c r="F1589">
        <f> 10.0 g/100ml</f>
        <v/>
      </c>
      <c r="G1589" t="inlineStr"/>
    </row>
    <row r="1590">
      <c r="A1590" t="inlineStr">
        <is>
          <t>2.7</t>
        </is>
      </c>
      <c r="B1590" t="inlineStr">
        <is>
          <t>Peptamen 2.0 Enteral 500 ml</t>
        </is>
      </c>
      <c r="C1590" t="inlineStr">
        <is>
          <t>nutritionally_complete</t>
        </is>
      </c>
      <c r="D1590" s="10" t="inlineStr">
        <is>
          <t>UNKNOWN</t>
        </is>
      </c>
      <c r="E1590" t="inlineStr">
        <is>
          <t>N/A</t>
        </is>
      </c>
      <c r="F1590" t="inlineStr">
        <is>
          <t>True</t>
        </is>
      </c>
      <c r="G1590" t="inlineStr">
        <is>
          <t>Cannot determine 'nutritionally_complete' for this product</t>
        </is>
      </c>
    </row>
    <row r="1591">
      <c r="A1591" t="inlineStr">
        <is>
          <t>2.7</t>
        </is>
      </c>
      <c r="B1591" t="inlineStr">
        <is>
          <t>Peptamen 2.0 Enteral 500 ml</t>
        </is>
      </c>
      <c r="C1591" t="inlineStr">
        <is>
          <t>route</t>
        </is>
      </c>
      <c r="D1591" s="9" t="inlineStr">
        <is>
          <t>PASS</t>
        </is>
      </c>
      <c r="E1591" t="inlineStr">
        <is>
          <t>enteral</t>
        </is>
      </c>
      <c r="F1591" t="inlineStr">
        <is>
          <t>enteral</t>
        </is>
      </c>
      <c r="G1591" t="inlineStr"/>
    </row>
    <row r="1592">
      <c r="A1592" t="inlineStr">
        <is>
          <t>2.8</t>
        </is>
      </c>
      <c r="B1592" t="inlineStr">
        <is>
          <t>Isosource 2.0 Protein Fibre 500 ml</t>
        </is>
      </c>
      <c r="C1592" t="inlineStr">
        <is>
          <t>protein</t>
        </is>
      </c>
      <c r="D1592" s="9" t="inlineStr">
        <is>
          <t>PASS</t>
        </is>
      </c>
      <c r="E1592" t="inlineStr">
        <is>
          <t>10.0 g/100ml</t>
        </is>
      </c>
      <c r="F1592">
        <f> 10.0 g/100ml</f>
        <v/>
      </c>
      <c r="G1592" t="inlineStr"/>
    </row>
    <row r="1593">
      <c r="A1593" t="inlineStr">
        <is>
          <t>2.8</t>
        </is>
      </c>
      <c r="B1593" t="inlineStr">
        <is>
          <t>Isosource 2.0 Protein Fibre 500 ml</t>
        </is>
      </c>
      <c r="C1593" t="inlineStr">
        <is>
          <t>nutritionally_complete</t>
        </is>
      </c>
      <c r="D1593" s="10" t="inlineStr">
        <is>
          <t>UNKNOWN</t>
        </is>
      </c>
      <c r="E1593" t="inlineStr">
        <is>
          <t>N/A</t>
        </is>
      </c>
      <c r="F1593" t="inlineStr">
        <is>
          <t>True</t>
        </is>
      </c>
      <c r="G1593" t="inlineStr">
        <is>
          <t>Cannot determine 'nutritionally_complete' for this product</t>
        </is>
      </c>
    </row>
    <row r="1594">
      <c r="A1594" t="inlineStr">
        <is>
          <t>2.8</t>
        </is>
      </c>
      <c r="B1594" t="inlineStr">
        <is>
          <t>Isosource 2.0 Protein Fibre 500 ml</t>
        </is>
      </c>
      <c r="C1594" t="inlineStr">
        <is>
          <t>route</t>
        </is>
      </c>
      <c r="D1594" s="9" t="inlineStr">
        <is>
          <t>PASS</t>
        </is>
      </c>
      <c r="E1594" t="inlineStr">
        <is>
          <t>enteral</t>
        </is>
      </c>
      <c r="F1594" t="inlineStr">
        <is>
          <t>enteral</t>
        </is>
      </c>
      <c r="G1594" t="inlineStr"/>
    </row>
    <row r="1595">
      <c r="A1595" t="inlineStr">
        <is>
          <t>2.8</t>
        </is>
      </c>
      <c r="B1595" t="inlineStr">
        <is>
          <t>Isosource 2.0 Protein 500 ml</t>
        </is>
      </c>
      <c r="C1595" t="inlineStr">
        <is>
          <t>protein</t>
        </is>
      </c>
      <c r="D1595" s="9" t="inlineStr">
        <is>
          <t>PASS</t>
        </is>
      </c>
      <c r="E1595" t="inlineStr">
        <is>
          <t>10.0 g/100ml</t>
        </is>
      </c>
      <c r="F1595">
        <f> 10.0 g/100ml</f>
        <v/>
      </c>
      <c r="G1595" t="inlineStr"/>
    </row>
    <row r="1596">
      <c r="A1596" t="inlineStr">
        <is>
          <t>2.8</t>
        </is>
      </c>
      <c r="B1596" t="inlineStr">
        <is>
          <t>Isosource 2.0 Protein 500 ml</t>
        </is>
      </c>
      <c r="C1596" t="inlineStr">
        <is>
          <t>nutritionally_complete</t>
        </is>
      </c>
      <c r="D1596" s="10" t="inlineStr">
        <is>
          <t>UNKNOWN</t>
        </is>
      </c>
      <c r="E1596" t="inlineStr">
        <is>
          <t>N/A</t>
        </is>
      </c>
      <c r="F1596" t="inlineStr">
        <is>
          <t>True</t>
        </is>
      </c>
      <c r="G1596" t="inlineStr">
        <is>
          <t>Cannot determine 'nutritionally_complete' for this product</t>
        </is>
      </c>
    </row>
    <row r="1597">
      <c r="A1597" t="inlineStr">
        <is>
          <t>2.8</t>
        </is>
      </c>
      <c r="B1597" t="inlineStr">
        <is>
          <t>Isosource 2.0 Protein 500 ml</t>
        </is>
      </c>
      <c r="C1597" t="inlineStr">
        <is>
          <t>route</t>
        </is>
      </c>
      <c r="D1597" s="9" t="inlineStr">
        <is>
          <t>PASS</t>
        </is>
      </c>
      <c r="E1597" t="inlineStr">
        <is>
          <t>enteral</t>
        </is>
      </c>
      <c r="F1597" t="inlineStr">
        <is>
          <t>enteral</t>
        </is>
      </c>
      <c r="G1597" t="inlineStr"/>
    </row>
    <row r="1598">
      <c r="A1598" t="inlineStr">
        <is>
          <t>2.8</t>
        </is>
      </c>
      <c r="B1598" t="inlineStr">
        <is>
          <t>Peptamen 2.0 Enteral 500 ml</t>
        </is>
      </c>
      <c r="C1598" t="inlineStr">
        <is>
          <t>protein</t>
        </is>
      </c>
      <c r="D1598" s="9" t="inlineStr">
        <is>
          <t>PASS</t>
        </is>
      </c>
      <c r="E1598" t="inlineStr">
        <is>
          <t>9.2 g/100ml</t>
        </is>
      </c>
      <c r="F1598">
        <f> 10.0 g/100ml</f>
        <v/>
      </c>
      <c r="G1598" t="inlineStr"/>
    </row>
    <row r="1599">
      <c r="A1599" t="inlineStr">
        <is>
          <t>2.8</t>
        </is>
      </c>
      <c r="B1599" t="inlineStr">
        <is>
          <t>Peptamen 2.0 Enteral 500 ml</t>
        </is>
      </c>
      <c r="C1599" t="inlineStr">
        <is>
          <t>nutritionally_complete</t>
        </is>
      </c>
      <c r="D1599" s="10" t="inlineStr">
        <is>
          <t>UNKNOWN</t>
        </is>
      </c>
      <c r="E1599" t="inlineStr">
        <is>
          <t>N/A</t>
        </is>
      </c>
      <c r="F1599" t="inlineStr">
        <is>
          <t>True</t>
        </is>
      </c>
      <c r="G1599" t="inlineStr">
        <is>
          <t>Cannot determine 'nutritionally_complete' for this product</t>
        </is>
      </c>
    </row>
    <row r="1600">
      <c r="A1600" t="inlineStr">
        <is>
          <t>2.8</t>
        </is>
      </c>
      <c r="B1600" t="inlineStr">
        <is>
          <t>Peptamen 2.0 Enteral 500 ml</t>
        </is>
      </c>
      <c r="C1600" t="inlineStr">
        <is>
          <t>route</t>
        </is>
      </c>
      <c r="D1600" s="9" t="inlineStr">
        <is>
          <t>PASS</t>
        </is>
      </c>
      <c r="E1600" t="inlineStr">
        <is>
          <t>enteral</t>
        </is>
      </c>
      <c r="F1600" t="inlineStr">
        <is>
          <t>enteral</t>
        </is>
      </c>
      <c r="G1600" t="inlineStr"/>
    </row>
    <row r="1601">
      <c r="A1601" t="inlineStr">
        <is>
          <t>2.9</t>
        </is>
      </c>
      <c r="B1601" t="inlineStr">
        <is>
          <t>Isosource 2.0 Protein Fibre 500 ml</t>
        </is>
      </c>
      <c r="C1601" t="inlineStr">
        <is>
          <t>protein</t>
        </is>
      </c>
      <c r="D1601" s="9" t="inlineStr">
        <is>
          <t>PASS</t>
        </is>
      </c>
      <c r="E1601" t="inlineStr">
        <is>
          <t>10.0 g/100ml</t>
        </is>
      </c>
      <c r="F1601">
        <f> 10.0 g/100ml</f>
        <v/>
      </c>
      <c r="G1601" t="inlineStr"/>
    </row>
    <row r="1602">
      <c r="A1602" t="inlineStr">
        <is>
          <t>2.9</t>
        </is>
      </c>
      <c r="B1602" t="inlineStr">
        <is>
          <t>Isosource 2.0 Protein Fibre 500 ml</t>
        </is>
      </c>
      <c r="C1602" t="inlineStr">
        <is>
          <t>nutritionally_complete</t>
        </is>
      </c>
      <c r="D1602" s="10" t="inlineStr">
        <is>
          <t>UNKNOWN</t>
        </is>
      </c>
      <c r="E1602" t="inlineStr">
        <is>
          <t>N/A</t>
        </is>
      </c>
      <c r="F1602" t="inlineStr">
        <is>
          <t>True</t>
        </is>
      </c>
      <c r="G1602" t="inlineStr">
        <is>
          <t>Cannot determine 'nutritionally_complete' for this product</t>
        </is>
      </c>
    </row>
    <row r="1603">
      <c r="A1603" t="inlineStr">
        <is>
          <t>2.9</t>
        </is>
      </c>
      <c r="B1603" t="inlineStr">
        <is>
          <t>Isosource 2.0 Protein Fibre 500 ml</t>
        </is>
      </c>
      <c r="C1603" t="inlineStr">
        <is>
          <t>route</t>
        </is>
      </c>
      <c r="D1603" s="9" t="inlineStr">
        <is>
          <t>PASS</t>
        </is>
      </c>
      <c r="E1603" t="inlineStr">
        <is>
          <t>enteral</t>
        </is>
      </c>
      <c r="F1603" t="inlineStr">
        <is>
          <t>enteral</t>
        </is>
      </c>
      <c r="G1603" t="inlineStr"/>
    </row>
    <row r="1604">
      <c r="A1604" t="inlineStr">
        <is>
          <t>2.9</t>
        </is>
      </c>
      <c r="B1604" t="inlineStr">
        <is>
          <t>Isosource 2.0 Protein 500 ml</t>
        </is>
      </c>
      <c r="C1604" t="inlineStr">
        <is>
          <t>protein</t>
        </is>
      </c>
      <c r="D1604" s="9" t="inlineStr">
        <is>
          <t>PASS</t>
        </is>
      </c>
      <c r="E1604" t="inlineStr">
        <is>
          <t>10.0 g/100ml</t>
        </is>
      </c>
      <c r="F1604">
        <f> 10.0 g/100ml</f>
        <v/>
      </c>
      <c r="G1604" t="inlineStr"/>
    </row>
    <row r="1605">
      <c r="A1605" t="inlineStr">
        <is>
          <t>2.9</t>
        </is>
      </c>
      <c r="B1605" t="inlineStr">
        <is>
          <t>Isosource 2.0 Protein 500 ml</t>
        </is>
      </c>
      <c r="C1605" t="inlineStr">
        <is>
          <t>nutritionally_complete</t>
        </is>
      </c>
      <c r="D1605" s="10" t="inlineStr">
        <is>
          <t>UNKNOWN</t>
        </is>
      </c>
      <c r="E1605" t="inlineStr">
        <is>
          <t>N/A</t>
        </is>
      </c>
      <c r="F1605" t="inlineStr">
        <is>
          <t>True</t>
        </is>
      </c>
      <c r="G1605" t="inlineStr">
        <is>
          <t>Cannot determine 'nutritionally_complete' for this product</t>
        </is>
      </c>
    </row>
    <row r="1606">
      <c r="A1606" t="inlineStr">
        <is>
          <t>2.9</t>
        </is>
      </c>
      <c r="B1606" t="inlineStr">
        <is>
          <t>Isosource 2.0 Protein 500 ml</t>
        </is>
      </c>
      <c r="C1606" t="inlineStr">
        <is>
          <t>route</t>
        </is>
      </c>
      <c r="D1606" s="9" t="inlineStr">
        <is>
          <t>PASS</t>
        </is>
      </c>
      <c r="E1606" t="inlineStr">
        <is>
          <t>enteral</t>
        </is>
      </c>
      <c r="F1606" t="inlineStr">
        <is>
          <t>enteral</t>
        </is>
      </c>
      <c r="G1606" t="inlineStr"/>
    </row>
    <row r="1607">
      <c r="A1607" t="inlineStr">
        <is>
          <t>2.9</t>
        </is>
      </c>
      <c r="B1607" t="inlineStr">
        <is>
          <t>Peptamen 2.0 Enteral 500 ml</t>
        </is>
      </c>
      <c r="C1607" t="inlineStr">
        <is>
          <t>protein</t>
        </is>
      </c>
      <c r="D1607" s="9" t="inlineStr">
        <is>
          <t>PASS</t>
        </is>
      </c>
      <c r="E1607" t="inlineStr">
        <is>
          <t>9.2 g/100ml</t>
        </is>
      </c>
      <c r="F1607">
        <f> 10.0 g/100ml</f>
        <v/>
      </c>
      <c r="G1607" t="inlineStr"/>
    </row>
    <row r="1608">
      <c r="A1608" t="inlineStr">
        <is>
          <t>2.9</t>
        </is>
      </c>
      <c r="B1608" t="inlineStr">
        <is>
          <t>Peptamen 2.0 Enteral 500 ml</t>
        </is>
      </c>
      <c r="C1608" t="inlineStr">
        <is>
          <t>nutritionally_complete</t>
        </is>
      </c>
      <c r="D1608" s="10" t="inlineStr">
        <is>
          <t>UNKNOWN</t>
        </is>
      </c>
      <c r="E1608" t="inlineStr">
        <is>
          <t>N/A</t>
        </is>
      </c>
      <c r="F1608" t="inlineStr">
        <is>
          <t>True</t>
        </is>
      </c>
      <c r="G1608" t="inlineStr">
        <is>
          <t>Cannot determine 'nutritionally_complete' for this product</t>
        </is>
      </c>
    </row>
    <row r="1609">
      <c r="A1609" t="inlineStr">
        <is>
          <t>2.9</t>
        </is>
      </c>
      <c r="B1609" t="inlineStr">
        <is>
          <t>Peptamen 2.0 Enteral 500 ml</t>
        </is>
      </c>
      <c r="C1609" t="inlineStr">
        <is>
          <t>route</t>
        </is>
      </c>
      <c r="D1609" s="9" t="inlineStr">
        <is>
          <t>PASS</t>
        </is>
      </c>
      <c r="E1609" t="inlineStr">
        <is>
          <t>enteral</t>
        </is>
      </c>
      <c r="F1609" t="inlineStr">
        <is>
          <t>enteral</t>
        </is>
      </c>
      <c r="G1609" t="inlineStr"/>
    </row>
    <row r="1610">
      <c r="A1610" t="inlineStr">
        <is>
          <t>2.10</t>
        </is>
      </c>
      <c r="B1610" t="inlineStr">
        <is>
          <t>Isosource Energy 500 ml</t>
        </is>
      </c>
      <c r="C1610" t="inlineStr">
        <is>
          <t>protein</t>
        </is>
      </c>
      <c r="D1610" s="9" t="inlineStr">
        <is>
          <t>PASS</t>
        </is>
      </c>
      <c r="E1610" t="inlineStr">
        <is>
          <t>6.2 g/100ml</t>
        </is>
      </c>
      <c r="F1610">
        <f> 6.0 g/100ml</f>
        <v/>
      </c>
      <c r="G1610" t="inlineStr"/>
    </row>
    <row r="1611">
      <c r="A1611" t="inlineStr">
        <is>
          <t>2.10</t>
        </is>
      </c>
      <c r="B1611" t="inlineStr">
        <is>
          <t>Isosource Energy 500 ml</t>
        </is>
      </c>
      <c r="C1611" t="inlineStr">
        <is>
          <t>gluten_free</t>
        </is>
      </c>
      <c r="D1611" s="9" t="inlineStr">
        <is>
          <t>PASS</t>
        </is>
      </c>
      <c r="E1611" t="inlineStr">
        <is>
          <t>True</t>
        </is>
      </c>
      <c r="F1611" t="inlineStr">
        <is>
          <t>True</t>
        </is>
      </c>
      <c r="G1611" t="inlineStr"/>
    </row>
    <row r="1612">
      <c r="A1612" t="inlineStr">
        <is>
          <t>2.10</t>
        </is>
      </c>
      <c r="B1612" t="inlineStr">
        <is>
          <t>Isosource Energy 500 ml</t>
        </is>
      </c>
      <c r="C1612" t="inlineStr">
        <is>
          <t>lactose_free</t>
        </is>
      </c>
      <c r="D1612" s="9" t="inlineStr">
        <is>
          <t>PASS</t>
        </is>
      </c>
      <c r="E1612" t="inlineStr">
        <is>
          <t>True</t>
        </is>
      </c>
      <c r="F1612" t="inlineStr">
        <is>
          <t>True</t>
        </is>
      </c>
      <c r="G1612" t="inlineStr"/>
    </row>
    <row r="1613">
      <c r="A1613" t="inlineStr">
        <is>
          <t>2.10</t>
        </is>
      </c>
      <c r="B1613" t="inlineStr">
        <is>
          <t>Isosource Energy 500 ml</t>
        </is>
      </c>
      <c r="C1613" t="inlineStr">
        <is>
          <t>nutritionally_complete</t>
        </is>
      </c>
      <c r="D1613" s="10" t="inlineStr">
        <is>
          <t>UNKNOWN</t>
        </is>
      </c>
      <c r="E1613" t="inlineStr">
        <is>
          <t>N/A</t>
        </is>
      </c>
      <c r="F1613" t="inlineStr">
        <is>
          <t>True</t>
        </is>
      </c>
      <c r="G1613" t="inlineStr">
        <is>
          <t>Cannot determine 'nutritionally_complete' for this product</t>
        </is>
      </c>
    </row>
    <row r="1614">
      <c r="A1614" t="inlineStr">
        <is>
          <t>2.10</t>
        </is>
      </c>
      <c r="B1614" t="inlineStr">
        <is>
          <t>Isosource Energy 500 ml</t>
        </is>
      </c>
      <c r="C1614" t="inlineStr">
        <is>
          <t>route</t>
        </is>
      </c>
      <c r="D1614" s="9" t="inlineStr">
        <is>
          <t>PASS</t>
        </is>
      </c>
      <c r="E1614" t="inlineStr">
        <is>
          <t>enteral</t>
        </is>
      </c>
      <c r="F1614" t="inlineStr">
        <is>
          <t>enteral</t>
        </is>
      </c>
      <c r="G1614" t="inlineStr"/>
    </row>
    <row r="1615">
      <c r="A1615" t="inlineStr">
        <is>
          <t>2.10</t>
        </is>
      </c>
      <c r="B1615" t="inlineStr">
        <is>
          <t>Isosource Energy Fibre 500 ml</t>
        </is>
      </c>
      <c r="C1615" t="inlineStr">
        <is>
          <t>protein</t>
        </is>
      </c>
      <c r="D1615" s="9" t="inlineStr">
        <is>
          <t>PASS</t>
        </is>
      </c>
      <c r="E1615" t="inlineStr">
        <is>
          <t>6.3 g/100ml</t>
        </is>
      </c>
      <c r="F1615">
        <f> 6.0 g/100ml</f>
        <v/>
      </c>
      <c r="G1615" t="inlineStr"/>
    </row>
    <row r="1616">
      <c r="A1616" t="inlineStr">
        <is>
          <t>2.10</t>
        </is>
      </c>
      <c r="B1616" t="inlineStr">
        <is>
          <t>Isosource Energy Fibre 500 ml</t>
        </is>
      </c>
      <c r="C1616" t="inlineStr">
        <is>
          <t>gluten_free</t>
        </is>
      </c>
      <c r="D1616" s="9" t="inlineStr">
        <is>
          <t>PASS</t>
        </is>
      </c>
      <c r="E1616" t="inlineStr">
        <is>
          <t>True</t>
        </is>
      </c>
      <c r="F1616" t="inlineStr">
        <is>
          <t>True</t>
        </is>
      </c>
      <c r="G1616" t="inlineStr"/>
    </row>
    <row r="1617">
      <c r="A1617" t="inlineStr">
        <is>
          <t>2.10</t>
        </is>
      </c>
      <c r="B1617" t="inlineStr">
        <is>
          <t>Isosource Energy Fibre 500 ml</t>
        </is>
      </c>
      <c r="C1617" t="inlineStr">
        <is>
          <t>lactose_free</t>
        </is>
      </c>
      <c r="D1617" s="9" t="inlineStr">
        <is>
          <t>PASS</t>
        </is>
      </c>
      <c r="E1617" t="inlineStr">
        <is>
          <t>True</t>
        </is>
      </c>
      <c r="F1617" t="inlineStr">
        <is>
          <t>True</t>
        </is>
      </c>
      <c r="G1617" t="inlineStr"/>
    </row>
    <row r="1618">
      <c r="A1618" t="inlineStr">
        <is>
          <t>2.10</t>
        </is>
      </c>
      <c r="B1618" t="inlineStr">
        <is>
          <t>Isosource Energy Fibre 500 ml</t>
        </is>
      </c>
      <c r="C1618" t="inlineStr">
        <is>
          <t>nutritionally_complete</t>
        </is>
      </c>
      <c r="D1618" s="10" t="inlineStr">
        <is>
          <t>UNKNOWN</t>
        </is>
      </c>
      <c r="E1618" t="inlineStr">
        <is>
          <t>N/A</t>
        </is>
      </c>
      <c r="F1618" t="inlineStr">
        <is>
          <t>True</t>
        </is>
      </c>
      <c r="G1618" t="inlineStr">
        <is>
          <t>Cannot determine 'nutritionally_complete' for this product</t>
        </is>
      </c>
    </row>
    <row r="1619">
      <c r="A1619" t="inlineStr">
        <is>
          <t>2.10</t>
        </is>
      </c>
      <c r="B1619" t="inlineStr">
        <is>
          <t>Isosource Energy Fibre 500 ml</t>
        </is>
      </c>
      <c r="C1619" t="inlineStr">
        <is>
          <t>route</t>
        </is>
      </c>
      <c r="D1619" s="9" t="inlineStr">
        <is>
          <t>PASS</t>
        </is>
      </c>
      <c r="E1619" t="inlineStr">
        <is>
          <t>enteral</t>
        </is>
      </c>
      <c r="F1619" t="inlineStr">
        <is>
          <t>enteral</t>
        </is>
      </c>
      <c r="G1619" t="inlineStr"/>
    </row>
    <row r="1620">
      <c r="A1620" t="inlineStr">
        <is>
          <t>2.10</t>
        </is>
      </c>
      <c r="B1620" t="inlineStr">
        <is>
          <t>Impact Enteral 500 ml</t>
        </is>
      </c>
      <c r="C1620" t="inlineStr">
        <is>
          <t>protein</t>
        </is>
      </c>
      <c r="D1620" s="9" t="inlineStr">
        <is>
          <t>PASS</t>
        </is>
      </c>
      <c r="E1620" t="inlineStr">
        <is>
          <t>5.6 g/100ml</t>
        </is>
      </c>
      <c r="F1620">
        <f> 6.0 g/100ml</f>
        <v/>
      </c>
      <c r="G1620" t="inlineStr"/>
    </row>
    <row r="1621">
      <c r="A1621" t="inlineStr">
        <is>
          <t>2.10</t>
        </is>
      </c>
      <c r="B1621" t="inlineStr">
        <is>
          <t>Impact Enteral 500 ml</t>
        </is>
      </c>
      <c r="C1621" t="inlineStr">
        <is>
          <t>gluten_free</t>
        </is>
      </c>
      <c r="D1621" s="9" t="inlineStr">
        <is>
          <t>PASS</t>
        </is>
      </c>
      <c r="E1621" t="inlineStr">
        <is>
          <t>True</t>
        </is>
      </c>
      <c r="F1621" t="inlineStr">
        <is>
          <t>True</t>
        </is>
      </c>
      <c r="G1621" t="inlineStr"/>
    </row>
    <row r="1622">
      <c r="A1622" t="inlineStr">
        <is>
          <t>2.10</t>
        </is>
      </c>
      <c r="B1622" t="inlineStr">
        <is>
          <t>Impact Enteral 500 ml</t>
        </is>
      </c>
      <c r="C1622" t="inlineStr">
        <is>
          <t>lactose_free</t>
        </is>
      </c>
      <c r="D1622" s="9" t="inlineStr">
        <is>
          <t>PASS</t>
        </is>
      </c>
      <c r="E1622" t="inlineStr">
        <is>
          <t>True</t>
        </is>
      </c>
      <c r="F1622" t="inlineStr">
        <is>
          <t>True</t>
        </is>
      </c>
      <c r="G1622" t="inlineStr"/>
    </row>
    <row r="1623">
      <c r="A1623" t="inlineStr">
        <is>
          <t>2.10</t>
        </is>
      </c>
      <c r="B1623" t="inlineStr">
        <is>
          <t>Impact Enteral 500 ml</t>
        </is>
      </c>
      <c r="C1623" t="inlineStr">
        <is>
          <t>nutritionally_complete</t>
        </is>
      </c>
      <c r="D1623" s="10" t="inlineStr">
        <is>
          <t>UNKNOWN</t>
        </is>
      </c>
      <c r="E1623" t="inlineStr">
        <is>
          <t>N/A</t>
        </is>
      </c>
      <c r="F1623" t="inlineStr">
        <is>
          <t>True</t>
        </is>
      </c>
      <c r="G1623" t="inlineStr">
        <is>
          <t>Cannot determine 'nutritionally_complete' for this product</t>
        </is>
      </c>
    </row>
    <row r="1624">
      <c r="A1624" t="inlineStr">
        <is>
          <t>2.10</t>
        </is>
      </c>
      <c r="B1624" t="inlineStr">
        <is>
          <t>Impact Enteral 500 ml</t>
        </is>
      </c>
      <c r="C1624" t="inlineStr">
        <is>
          <t>route</t>
        </is>
      </c>
      <c r="D1624" s="9" t="inlineStr">
        <is>
          <t>PASS</t>
        </is>
      </c>
      <c r="E1624" t="inlineStr">
        <is>
          <t>enteral</t>
        </is>
      </c>
      <c r="F1624" t="inlineStr">
        <is>
          <t>enteral</t>
        </is>
      </c>
      <c r="G1624" t="inlineStr"/>
    </row>
    <row r="1625">
      <c r="A1625" t="inlineStr">
        <is>
          <t>2.11</t>
        </is>
      </c>
      <c r="B1625" t="inlineStr">
        <is>
          <t>Isosource Energy 500 ml</t>
        </is>
      </c>
      <c r="C1625" t="inlineStr">
        <is>
          <t>protein</t>
        </is>
      </c>
      <c r="D1625" s="9" t="inlineStr">
        <is>
          <t>PASS</t>
        </is>
      </c>
      <c r="E1625" t="inlineStr">
        <is>
          <t>6.2 g/100ml</t>
        </is>
      </c>
      <c r="F1625">
        <f> 6.0 g/100ml</f>
        <v/>
      </c>
      <c r="G1625" t="inlineStr"/>
    </row>
    <row r="1626">
      <c r="A1626" t="inlineStr">
        <is>
          <t>2.11</t>
        </is>
      </c>
      <c r="B1626" t="inlineStr">
        <is>
          <t>Isosource Energy 500 ml</t>
        </is>
      </c>
      <c r="C1626" t="inlineStr">
        <is>
          <t>gluten_free</t>
        </is>
      </c>
      <c r="D1626" s="9" t="inlineStr">
        <is>
          <t>PASS</t>
        </is>
      </c>
      <c r="E1626" t="inlineStr">
        <is>
          <t>True</t>
        </is>
      </c>
      <c r="F1626" t="inlineStr">
        <is>
          <t>True</t>
        </is>
      </c>
      <c r="G1626" t="inlineStr"/>
    </row>
    <row r="1627">
      <c r="A1627" t="inlineStr">
        <is>
          <t>2.11</t>
        </is>
      </c>
      <c r="B1627" t="inlineStr">
        <is>
          <t>Isosource Energy 500 ml</t>
        </is>
      </c>
      <c r="C1627" t="inlineStr">
        <is>
          <t>lactose_free</t>
        </is>
      </c>
      <c r="D1627" s="9" t="inlineStr">
        <is>
          <t>PASS</t>
        </is>
      </c>
      <c r="E1627" t="inlineStr">
        <is>
          <t>True</t>
        </is>
      </c>
      <c r="F1627" t="inlineStr">
        <is>
          <t>True</t>
        </is>
      </c>
      <c r="G1627" t="inlineStr"/>
    </row>
    <row r="1628">
      <c r="A1628" t="inlineStr">
        <is>
          <t>2.11</t>
        </is>
      </c>
      <c r="B1628" t="inlineStr">
        <is>
          <t>Isosource Energy 500 ml</t>
        </is>
      </c>
      <c r="C1628" t="inlineStr">
        <is>
          <t>nutritionally_complete</t>
        </is>
      </c>
      <c r="D1628" s="10" t="inlineStr">
        <is>
          <t>UNKNOWN</t>
        </is>
      </c>
      <c r="E1628" t="inlineStr">
        <is>
          <t>N/A</t>
        </is>
      </c>
      <c r="F1628" t="inlineStr">
        <is>
          <t>True</t>
        </is>
      </c>
      <c r="G1628" t="inlineStr">
        <is>
          <t>Cannot determine 'nutritionally_complete' for this product</t>
        </is>
      </c>
    </row>
    <row r="1629">
      <c r="A1629" t="inlineStr">
        <is>
          <t>2.11</t>
        </is>
      </c>
      <c r="B1629" t="inlineStr">
        <is>
          <t>Isosource Energy 500 ml</t>
        </is>
      </c>
      <c r="C1629" t="inlineStr">
        <is>
          <t>route</t>
        </is>
      </c>
      <c r="D1629" s="9" t="inlineStr">
        <is>
          <t>PASS</t>
        </is>
      </c>
      <c r="E1629" t="inlineStr">
        <is>
          <t>enteral</t>
        </is>
      </c>
      <c r="F1629" t="inlineStr">
        <is>
          <t>enteral</t>
        </is>
      </c>
      <c r="G1629" t="inlineStr"/>
    </row>
    <row r="1630">
      <c r="A1630" t="inlineStr">
        <is>
          <t>2.11</t>
        </is>
      </c>
      <c r="B1630" t="inlineStr">
        <is>
          <t>Isosource Energy Fibre 500 ml</t>
        </is>
      </c>
      <c r="C1630" t="inlineStr">
        <is>
          <t>protein</t>
        </is>
      </c>
      <c r="D1630" s="9" t="inlineStr">
        <is>
          <t>PASS</t>
        </is>
      </c>
      <c r="E1630" t="inlineStr">
        <is>
          <t>6.3 g/100ml</t>
        </is>
      </c>
      <c r="F1630">
        <f> 6.0 g/100ml</f>
        <v/>
      </c>
      <c r="G1630" t="inlineStr"/>
    </row>
    <row r="1631">
      <c r="A1631" t="inlineStr">
        <is>
          <t>2.11</t>
        </is>
      </c>
      <c r="B1631" t="inlineStr">
        <is>
          <t>Isosource Energy Fibre 500 ml</t>
        </is>
      </c>
      <c r="C1631" t="inlineStr">
        <is>
          <t>gluten_free</t>
        </is>
      </c>
      <c r="D1631" s="9" t="inlineStr">
        <is>
          <t>PASS</t>
        </is>
      </c>
      <c r="E1631" t="inlineStr">
        <is>
          <t>True</t>
        </is>
      </c>
      <c r="F1631" t="inlineStr">
        <is>
          <t>True</t>
        </is>
      </c>
      <c r="G1631" t="inlineStr"/>
    </row>
    <row r="1632">
      <c r="A1632" t="inlineStr">
        <is>
          <t>2.11</t>
        </is>
      </c>
      <c r="B1632" t="inlineStr">
        <is>
          <t>Isosource Energy Fibre 500 ml</t>
        </is>
      </c>
      <c r="C1632" t="inlineStr">
        <is>
          <t>lactose_free</t>
        </is>
      </c>
      <c r="D1632" s="9" t="inlineStr">
        <is>
          <t>PASS</t>
        </is>
      </c>
      <c r="E1632" t="inlineStr">
        <is>
          <t>True</t>
        </is>
      </c>
      <c r="F1632" t="inlineStr">
        <is>
          <t>True</t>
        </is>
      </c>
      <c r="G1632" t="inlineStr"/>
    </row>
    <row r="1633">
      <c r="A1633" t="inlineStr">
        <is>
          <t>2.11</t>
        </is>
      </c>
      <c r="B1633" t="inlineStr">
        <is>
          <t>Isosource Energy Fibre 500 ml</t>
        </is>
      </c>
      <c r="C1633" t="inlineStr">
        <is>
          <t>nutritionally_complete</t>
        </is>
      </c>
      <c r="D1633" s="10" t="inlineStr">
        <is>
          <t>UNKNOWN</t>
        </is>
      </c>
      <c r="E1633" t="inlineStr">
        <is>
          <t>N/A</t>
        </is>
      </c>
      <c r="F1633" t="inlineStr">
        <is>
          <t>True</t>
        </is>
      </c>
      <c r="G1633" t="inlineStr">
        <is>
          <t>Cannot determine 'nutritionally_complete' for this product</t>
        </is>
      </c>
    </row>
    <row r="1634">
      <c r="A1634" t="inlineStr">
        <is>
          <t>2.11</t>
        </is>
      </c>
      <c r="B1634" t="inlineStr">
        <is>
          <t>Isosource Energy Fibre 500 ml</t>
        </is>
      </c>
      <c r="C1634" t="inlineStr">
        <is>
          <t>route</t>
        </is>
      </c>
      <c r="D1634" s="9" t="inlineStr">
        <is>
          <t>PASS</t>
        </is>
      </c>
      <c r="E1634" t="inlineStr">
        <is>
          <t>enteral</t>
        </is>
      </c>
      <c r="F1634" t="inlineStr">
        <is>
          <t>enteral</t>
        </is>
      </c>
      <c r="G1634" t="inlineStr"/>
    </row>
    <row r="1635">
      <c r="A1635" t="inlineStr">
        <is>
          <t>2.11</t>
        </is>
      </c>
      <c r="B1635" t="inlineStr">
        <is>
          <t>Impact Enteral 500 ml</t>
        </is>
      </c>
      <c r="C1635" t="inlineStr">
        <is>
          <t>protein</t>
        </is>
      </c>
      <c r="D1635" s="9" t="inlineStr">
        <is>
          <t>PASS</t>
        </is>
      </c>
      <c r="E1635" t="inlineStr">
        <is>
          <t>5.6 g/100ml</t>
        </is>
      </c>
      <c r="F1635">
        <f> 6.0 g/100ml</f>
        <v/>
      </c>
      <c r="G1635" t="inlineStr"/>
    </row>
    <row r="1636">
      <c r="A1636" t="inlineStr">
        <is>
          <t>2.11</t>
        </is>
      </c>
      <c r="B1636" t="inlineStr">
        <is>
          <t>Impact Enteral 500 ml</t>
        </is>
      </c>
      <c r="C1636" t="inlineStr">
        <is>
          <t>gluten_free</t>
        </is>
      </c>
      <c r="D1636" s="9" t="inlineStr">
        <is>
          <t>PASS</t>
        </is>
      </c>
      <c r="E1636" t="inlineStr">
        <is>
          <t>True</t>
        </is>
      </c>
      <c r="F1636" t="inlineStr">
        <is>
          <t>True</t>
        </is>
      </c>
      <c r="G1636" t="inlineStr"/>
    </row>
    <row r="1637">
      <c r="A1637" t="inlineStr">
        <is>
          <t>2.11</t>
        </is>
      </c>
      <c r="B1637" t="inlineStr">
        <is>
          <t>Impact Enteral 500 ml</t>
        </is>
      </c>
      <c r="C1637" t="inlineStr">
        <is>
          <t>lactose_free</t>
        </is>
      </c>
      <c r="D1637" s="9" t="inlineStr">
        <is>
          <t>PASS</t>
        </is>
      </c>
      <c r="E1637" t="inlineStr">
        <is>
          <t>True</t>
        </is>
      </c>
      <c r="F1637" t="inlineStr">
        <is>
          <t>True</t>
        </is>
      </c>
      <c r="G1637" t="inlineStr"/>
    </row>
    <row r="1638">
      <c r="A1638" t="inlineStr">
        <is>
          <t>2.11</t>
        </is>
      </c>
      <c r="B1638" t="inlineStr">
        <is>
          <t>Impact Enteral 500 ml</t>
        </is>
      </c>
      <c r="C1638" t="inlineStr">
        <is>
          <t>nutritionally_complete</t>
        </is>
      </c>
      <c r="D1638" s="10" t="inlineStr">
        <is>
          <t>UNKNOWN</t>
        </is>
      </c>
      <c r="E1638" t="inlineStr">
        <is>
          <t>N/A</t>
        </is>
      </c>
      <c r="F1638" t="inlineStr">
        <is>
          <t>True</t>
        </is>
      </c>
      <c r="G1638" t="inlineStr">
        <is>
          <t>Cannot determine 'nutritionally_complete' for this product</t>
        </is>
      </c>
    </row>
    <row r="1639">
      <c r="A1639" t="inlineStr">
        <is>
          <t>2.11</t>
        </is>
      </c>
      <c r="B1639" t="inlineStr">
        <is>
          <t>Impact Enteral 500 ml</t>
        </is>
      </c>
      <c r="C1639" t="inlineStr">
        <is>
          <t>route</t>
        </is>
      </c>
      <c r="D1639" s="9" t="inlineStr">
        <is>
          <t>PASS</t>
        </is>
      </c>
      <c r="E1639" t="inlineStr">
        <is>
          <t>enteral</t>
        </is>
      </c>
      <c r="F1639" t="inlineStr">
        <is>
          <t>enteral</t>
        </is>
      </c>
      <c r="G1639" t="inlineStr"/>
    </row>
    <row r="1640">
      <c r="A1640" t="inlineStr">
        <is>
          <t>2.12</t>
        </is>
      </c>
      <c r="B1640" t="inlineStr">
        <is>
          <t>Isosource Junior 500 ml</t>
        </is>
      </c>
      <c r="C1640" t="inlineStr">
        <is>
          <t>energy</t>
        </is>
      </c>
      <c r="D1640" s="9" t="inlineStr">
        <is>
          <t>PASS</t>
        </is>
      </c>
      <c r="E1640" t="inlineStr">
        <is>
          <t>100.0 kcal/100ml</t>
        </is>
      </c>
      <c r="F1640">
        <f> 101.0 kcal/100ml</f>
        <v/>
      </c>
      <c r="G1640" t="inlineStr"/>
    </row>
    <row r="1641">
      <c r="A1641" t="inlineStr">
        <is>
          <t>2.12</t>
        </is>
      </c>
      <c r="B1641" t="inlineStr">
        <is>
          <t>Isosource Junior 500 ml</t>
        </is>
      </c>
      <c r="C1641" t="inlineStr">
        <is>
          <t>protein</t>
        </is>
      </c>
      <c r="D1641" s="9" t="inlineStr">
        <is>
          <t>PASS</t>
        </is>
      </c>
      <c r="E1641" t="inlineStr">
        <is>
          <t>2.6 g/100ml</t>
        </is>
      </c>
      <c r="F1641">
        <f> 2.6 g/100ml</f>
        <v/>
      </c>
      <c r="G1641" t="inlineStr"/>
    </row>
    <row r="1642">
      <c r="A1642" t="inlineStr">
        <is>
          <t>2.12</t>
        </is>
      </c>
      <c r="B1642" t="inlineStr">
        <is>
          <t>Isosource Junior 500 ml</t>
        </is>
      </c>
      <c r="C1642" t="inlineStr">
        <is>
          <t>gluten_free</t>
        </is>
      </c>
      <c r="D1642" s="9" t="inlineStr">
        <is>
          <t>PASS</t>
        </is>
      </c>
      <c r="E1642" t="inlineStr">
        <is>
          <t>True</t>
        </is>
      </c>
      <c r="F1642" t="inlineStr">
        <is>
          <t>True</t>
        </is>
      </c>
      <c r="G1642" t="inlineStr"/>
    </row>
    <row r="1643">
      <c r="A1643" t="inlineStr">
        <is>
          <t>2.12</t>
        </is>
      </c>
      <c r="B1643" t="inlineStr">
        <is>
          <t>Isosource Junior 500 ml</t>
        </is>
      </c>
      <c r="C1643" t="inlineStr">
        <is>
          <t>lactose_free</t>
        </is>
      </c>
      <c r="D1643" s="9" t="inlineStr">
        <is>
          <t>PASS</t>
        </is>
      </c>
      <c r="E1643" t="inlineStr">
        <is>
          <t>True</t>
        </is>
      </c>
      <c r="F1643" t="inlineStr">
        <is>
          <t>True</t>
        </is>
      </c>
      <c r="G1643" t="inlineStr"/>
    </row>
    <row r="1644">
      <c r="A1644" t="inlineStr">
        <is>
          <t>2.12</t>
        </is>
      </c>
      <c r="B1644" t="inlineStr">
        <is>
          <t>Resource Junior powder 400g</t>
        </is>
      </c>
      <c r="C1644" t="inlineStr">
        <is>
          <t>energy</t>
        </is>
      </c>
      <c r="D1644" s="10" t="inlineStr">
        <is>
          <t>UNKNOWN</t>
        </is>
      </c>
      <c r="E1644" t="inlineStr">
        <is>
          <t>470.0</t>
        </is>
      </c>
      <c r="F1644">
        <f> 101.0 kcal/100ml</f>
        <v/>
      </c>
      <c r="G1644" t="inlineStr">
        <is>
          <t>Incompatible units for 'energy': product is kcal/100g, requirement is kcal/100ml</t>
        </is>
      </c>
    </row>
    <row r="1645">
      <c r="A1645" t="inlineStr">
        <is>
          <t>2.12</t>
        </is>
      </c>
      <c r="B1645" t="inlineStr">
        <is>
          <t>Resource Junior powder 400g</t>
        </is>
      </c>
      <c r="C1645" t="inlineStr">
        <is>
          <t>protein</t>
        </is>
      </c>
      <c r="D1645" s="10" t="inlineStr">
        <is>
          <t>UNKNOWN</t>
        </is>
      </c>
      <c r="E1645" t="inlineStr">
        <is>
          <t>13.9</t>
        </is>
      </c>
      <c r="F1645">
        <f> 2.6 g/100ml</f>
        <v/>
      </c>
      <c r="G1645" t="inlineStr">
        <is>
          <t>Incompatible units for 'protein': product is g/100g, requirement is g/100ml</t>
        </is>
      </c>
    </row>
    <row r="1646">
      <c r="A1646" t="inlineStr">
        <is>
          <t>2.12</t>
        </is>
      </c>
      <c r="B1646" t="inlineStr">
        <is>
          <t>Resource Junior powder 400g</t>
        </is>
      </c>
      <c r="C1646" t="inlineStr">
        <is>
          <t>gluten_free</t>
        </is>
      </c>
      <c r="D1646" s="9" t="inlineStr">
        <is>
          <t>PASS</t>
        </is>
      </c>
      <c r="E1646" t="inlineStr">
        <is>
          <t>True</t>
        </is>
      </c>
      <c r="F1646" t="inlineStr">
        <is>
          <t>True</t>
        </is>
      </c>
      <c r="G1646" t="inlineStr"/>
    </row>
    <row r="1647">
      <c r="A1647" t="inlineStr">
        <is>
          <t>2.12</t>
        </is>
      </c>
      <c r="B1647" t="inlineStr">
        <is>
          <t>Resource Junior powder 400g</t>
        </is>
      </c>
      <c r="C1647" t="inlineStr">
        <is>
          <t>lactose_free</t>
        </is>
      </c>
      <c r="D1647" s="10" t="inlineStr">
        <is>
          <t>UNKNOWN</t>
        </is>
      </c>
      <c r="E1647" t="inlineStr">
        <is>
          <t>N/A</t>
        </is>
      </c>
      <c r="F1647" t="inlineStr">
        <is>
          <t>True</t>
        </is>
      </c>
      <c r="G1647" t="inlineStr">
        <is>
          <t>Cannot determine 'lactose_free' for this product</t>
        </is>
      </c>
    </row>
    <row r="1648">
      <c r="A1648" t="inlineStr">
        <is>
          <t>2.12</t>
        </is>
      </c>
      <c r="B1648" t="inlineStr">
        <is>
          <t>Resource Glutamin 20x5g</t>
        </is>
      </c>
      <c r="C1648" t="inlineStr">
        <is>
          <t>energy</t>
        </is>
      </c>
      <c r="D1648" s="10" t="inlineStr">
        <is>
          <t>UNKNOWN</t>
        </is>
      </c>
      <c r="E1648" t="inlineStr">
        <is>
          <t>400.0</t>
        </is>
      </c>
      <c r="F1648">
        <f> 101.0 kcal/100ml</f>
        <v/>
      </c>
      <c r="G1648" t="inlineStr">
        <is>
          <t>Incompatible units for 'energy': product is kcal/100g, requirement is kcal/100ml</t>
        </is>
      </c>
    </row>
    <row r="1649">
      <c r="A1649" t="inlineStr">
        <is>
          <t>2.12</t>
        </is>
      </c>
      <c r="B1649" t="inlineStr">
        <is>
          <t>Resource Glutamin 20x5g</t>
        </is>
      </c>
      <c r="C1649" t="inlineStr">
        <is>
          <t>protein</t>
        </is>
      </c>
      <c r="D1649" s="10" t="inlineStr">
        <is>
          <t>UNKNOWN</t>
        </is>
      </c>
      <c r="E1649" t="inlineStr">
        <is>
          <t>100.0</t>
        </is>
      </c>
      <c r="F1649">
        <f> 2.6 g/100ml</f>
        <v/>
      </c>
      <c r="G1649" t="inlineStr">
        <is>
          <t>Incompatible units for 'protein': product is g/100g, requirement is g/100ml</t>
        </is>
      </c>
    </row>
    <row r="1650">
      <c r="A1650" t="inlineStr">
        <is>
          <t>2.12</t>
        </is>
      </c>
      <c r="B1650" t="inlineStr">
        <is>
          <t>Resource Glutamin 20x5g</t>
        </is>
      </c>
      <c r="C1650" t="inlineStr">
        <is>
          <t>gluten_free</t>
        </is>
      </c>
      <c r="D1650" s="9" t="inlineStr">
        <is>
          <t>PASS</t>
        </is>
      </c>
      <c r="E1650" t="inlineStr">
        <is>
          <t>True</t>
        </is>
      </c>
      <c r="F1650" t="inlineStr">
        <is>
          <t>True</t>
        </is>
      </c>
      <c r="G1650" t="inlineStr"/>
    </row>
    <row r="1651">
      <c r="A1651" t="inlineStr">
        <is>
          <t>2.12</t>
        </is>
      </c>
      <c r="B1651" t="inlineStr">
        <is>
          <t>Resource Glutamin 20x5g</t>
        </is>
      </c>
      <c r="C1651" t="inlineStr">
        <is>
          <t>lactose_free</t>
        </is>
      </c>
      <c r="D1651" s="10" t="inlineStr">
        <is>
          <t>UNKNOWN</t>
        </is>
      </c>
      <c r="E1651" t="inlineStr">
        <is>
          <t>N/A</t>
        </is>
      </c>
      <c r="F1651" t="inlineStr">
        <is>
          <t>True</t>
        </is>
      </c>
      <c r="G1651" t="inlineStr">
        <is>
          <t>Cannot determine 'lactose_free' for this product</t>
        </is>
      </c>
    </row>
    <row r="1652">
      <c r="A1652" t="inlineStr">
        <is>
          <t>2.13</t>
        </is>
      </c>
      <c r="B1652" t="inlineStr">
        <is>
          <t>Resource Diabet Plus vanilla 200ml</t>
        </is>
      </c>
      <c r="C1652" t="inlineStr">
        <is>
          <t>energy</t>
        </is>
      </c>
      <c r="D1652" s="9" t="inlineStr">
        <is>
          <t>PASS</t>
        </is>
      </c>
      <c r="E1652" t="inlineStr">
        <is>
          <t>160.0 kcal/100ml</t>
        </is>
      </c>
      <c r="F1652">
        <f> 150.0 kcal/100ml</f>
        <v/>
      </c>
      <c r="G1652" t="inlineStr"/>
    </row>
    <row r="1653">
      <c r="A1653" t="inlineStr">
        <is>
          <t>2.13</t>
        </is>
      </c>
      <c r="B1653" t="inlineStr">
        <is>
          <t>Resource Diabet Plus vanilla 200ml</t>
        </is>
      </c>
      <c r="C1653" t="inlineStr">
        <is>
          <t>protein</t>
        </is>
      </c>
      <c r="D1653" s="9" t="inlineStr">
        <is>
          <t>PASS</t>
        </is>
      </c>
      <c r="E1653" t="inlineStr">
        <is>
          <t>9.0 g/100ml</t>
        </is>
      </c>
      <c r="F1653">
        <f> 10.0 g/100ml</f>
        <v/>
      </c>
      <c r="G1653" t="inlineStr"/>
    </row>
    <row r="1654">
      <c r="A1654" t="inlineStr">
        <is>
          <t>2.13</t>
        </is>
      </c>
      <c r="B1654" t="inlineStr">
        <is>
          <t>Resource Diabet Plus vanilla 200ml</t>
        </is>
      </c>
      <c r="C1654" t="inlineStr">
        <is>
          <t>volume</t>
        </is>
      </c>
      <c r="D1654" s="9" t="inlineStr">
        <is>
          <t>PASS</t>
        </is>
      </c>
      <c r="E1654" t="inlineStr">
        <is>
          <t>200.0 ml</t>
        </is>
      </c>
      <c r="F1654">
        <f> 200.0 ml</f>
        <v/>
      </c>
      <c r="G1654" t="inlineStr"/>
    </row>
    <row r="1655">
      <c r="A1655" t="inlineStr">
        <is>
          <t>2.13</t>
        </is>
      </c>
      <c r="B1655" t="inlineStr">
        <is>
          <t>Resource Diabet Plus vanilla 200ml</t>
        </is>
      </c>
      <c r="C1655" t="inlineStr">
        <is>
          <t>contains_fiber</t>
        </is>
      </c>
      <c r="D1655" s="9" t="inlineStr">
        <is>
          <t>PASS</t>
        </is>
      </c>
      <c r="E1655" t="inlineStr">
        <is>
          <t>fiber=2.5 g/100ml</t>
        </is>
      </c>
      <c r="F1655" t="inlineStr">
        <is>
          <t>contains fiber</t>
        </is>
      </c>
      <c r="G1655" t="inlineStr"/>
    </row>
    <row r="1656">
      <c r="A1656" t="inlineStr">
        <is>
          <t>2.13</t>
        </is>
      </c>
      <c r="B1656" t="inlineStr">
        <is>
          <t>Resource Diabet Plus vanilla 200ml</t>
        </is>
      </c>
      <c r="C1656" t="inlineStr">
        <is>
          <t>gluten_free</t>
        </is>
      </c>
      <c r="D1656" s="9" t="inlineStr">
        <is>
          <t>PASS</t>
        </is>
      </c>
      <c r="E1656" t="inlineStr">
        <is>
          <t>True</t>
        </is>
      </c>
      <c r="F1656" t="inlineStr">
        <is>
          <t>True</t>
        </is>
      </c>
      <c r="G1656" t="inlineStr"/>
    </row>
    <row r="1657">
      <c r="A1657" t="inlineStr">
        <is>
          <t>2.13</t>
        </is>
      </c>
      <c r="B1657" t="inlineStr">
        <is>
          <t>Resource Diabet Plus strawberry 200ml</t>
        </is>
      </c>
      <c r="C1657" t="inlineStr">
        <is>
          <t>energy</t>
        </is>
      </c>
      <c r="D1657" s="9" t="inlineStr">
        <is>
          <t>PASS</t>
        </is>
      </c>
      <c r="E1657" t="inlineStr">
        <is>
          <t>160.0 kcal/100ml</t>
        </is>
      </c>
      <c r="F1657">
        <f> 150.0 kcal/100ml</f>
        <v/>
      </c>
      <c r="G1657" t="inlineStr"/>
    </row>
    <row r="1658">
      <c r="A1658" t="inlineStr">
        <is>
          <t>2.13</t>
        </is>
      </c>
      <c r="B1658" t="inlineStr">
        <is>
          <t>Resource Diabet Plus strawberry 200ml</t>
        </is>
      </c>
      <c r="C1658" t="inlineStr">
        <is>
          <t>protein</t>
        </is>
      </c>
      <c r="D1658" s="9" t="inlineStr">
        <is>
          <t>PASS</t>
        </is>
      </c>
      <c r="E1658" t="inlineStr">
        <is>
          <t>9.0 g/100ml</t>
        </is>
      </c>
      <c r="F1658">
        <f> 10.0 g/100ml</f>
        <v/>
      </c>
      <c r="G1658" t="inlineStr"/>
    </row>
    <row r="1659">
      <c r="A1659" t="inlineStr">
        <is>
          <t>2.13</t>
        </is>
      </c>
      <c r="B1659" t="inlineStr">
        <is>
          <t>Resource Diabet Plus strawberry 200ml</t>
        </is>
      </c>
      <c r="C1659" t="inlineStr">
        <is>
          <t>volume</t>
        </is>
      </c>
      <c r="D1659" s="9" t="inlineStr">
        <is>
          <t>PASS</t>
        </is>
      </c>
      <c r="E1659" t="inlineStr">
        <is>
          <t>200.0 ml</t>
        </is>
      </c>
      <c r="F1659">
        <f> 200.0 ml</f>
        <v/>
      </c>
      <c r="G1659" t="inlineStr"/>
    </row>
    <row r="1660">
      <c r="A1660" t="inlineStr">
        <is>
          <t>2.13</t>
        </is>
      </c>
      <c r="B1660" t="inlineStr">
        <is>
          <t>Resource Diabet Plus strawberry 200ml</t>
        </is>
      </c>
      <c r="C1660" t="inlineStr">
        <is>
          <t>contains_fiber</t>
        </is>
      </c>
      <c r="D1660" s="9" t="inlineStr">
        <is>
          <t>PASS</t>
        </is>
      </c>
      <c r="E1660" t="inlineStr">
        <is>
          <t>fiber=2.5 g/100ml</t>
        </is>
      </c>
      <c r="F1660" t="inlineStr">
        <is>
          <t>contains fiber</t>
        </is>
      </c>
      <c r="G1660" t="inlineStr"/>
    </row>
    <row r="1661">
      <c r="A1661" t="inlineStr">
        <is>
          <t>2.13</t>
        </is>
      </c>
      <c r="B1661" t="inlineStr">
        <is>
          <t>Resource Diabet Plus strawberry 200ml</t>
        </is>
      </c>
      <c r="C1661" t="inlineStr">
        <is>
          <t>gluten_free</t>
        </is>
      </c>
      <c r="D1661" s="9" t="inlineStr">
        <is>
          <t>PASS</t>
        </is>
      </c>
      <c r="E1661" t="inlineStr">
        <is>
          <t>True</t>
        </is>
      </c>
      <c r="F1661" t="inlineStr">
        <is>
          <t>True</t>
        </is>
      </c>
      <c r="G1661" t="inlineStr"/>
    </row>
    <row r="1662">
      <c r="A1662" t="inlineStr">
        <is>
          <t>2.13</t>
        </is>
      </c>
      <c r="B1662" t="inlineStr">
        <is>
          <t>Resource Junior powder 400g</t>
        </is>
      </c>
      <c r="C1662" t="inlineStr">
        <is>
          <t>energy</t>
        </is>
      </c>
      <c r="D1662" s="10" t="inlineStr">
        <is>
          <t>UNKNOWN</t>
        </is>
      </c>
      <c r="E1662" t="inlineStr">
        <is>
          <t>470.0</t>
        </is>
      </c>
      <c r="F1662">
        <f> 1.5 kkal/ml</f>
        <v/>
      </c>
      <c r="G1662" t="inlineStr">
        <is>
          <t>Incompatible units for 'energy': product is kcal/100g, requirement is kcal/100ml</t>
        </is>
      </c>
    </row>
    <row r="1663">
      <c r="A1663" t="inlineStr">
        <is>
          <t>2.13</t>
        </is>
      </c>
      <c r="B1663" t="inlineStr">
        <is>
          <t>Resource Junior powder 400g</t>
        </is>
      </c>
      <c r="C1663" t="inlineStr">
        <is>
          <t>protein</t>
        </is>
      </c>
      <c r="D1663" s="10" t="inlineStr">
        <is>
          <t>UNKNOWN</t>
        </is>
      </c>
      <c r="E1663" t="inlineStr">
        <is>
          <t>13.9</t>
        </is>
      </c>
      <c r="F1663">
        <f> 10.0 g/100ml</f>
        <v/>
      </c>
      <c r="G1663" t="inlineStr">
        <is>
          <t>Incompatible units for 'protein': product is g/100g, requirement is g/100ml</t>
        </is>
      </c>
    </row>
    <row r="1664">
      <c r="A1664" t="inlineStr">
        <is>
          <t>2.13</t>
        </is>
      </c>
      <c r="B1664" t="inlineStr">
        <is>
          <t>Resource Junior powder 400g</t>
        </is>
      </c>
      <c r="C1664" t="inlineStr">
        <is>
          <t>volume</t>
        </is>
      </c>
      <c r="D1664" s="10" t="inlineStr">
        <is>
          <t>UNKNOWN</t>
        </is>
      </c>
      <c r="E1664" t="inlineStr">
        <is>
          <t>400.0 g</t>
        </is>
      </c>
      <c r="F1664">
        <f> 200.0 ml</f>
        <v/>
      </c>
      <c r="G1664" t="inlineStr">
        <is>
          <t>Not comparable: product in g, requirement in ml</t>
        </is>
      </c>
    </row>
    <row r="1665">
      <c r="A1665" t="inlineStr">
        <is>
          <t>2.13</t>
        </is>
      </c>
      <c r="B1665" t="inlineStr">
        <is>
          <t>Resource Junior powder 400g</t>
        </is>
      </c>
      <c r="C1665" t="inlineStr">
        <is>
          <t>contains_fiber</t>
        </is>
      </c>
      <c r="D1665" s="10" t="inlineStr">
        <is>
          <t>UNKNOWN</t>
        </is>
      </c>
      <c r="E1665" t="inlineStr">
        <is>
          <t>N/A</t>
        </is>
      </c>
      <c r="F1665" t="inlineStr">
        <is>
          <t>True</t>
        </is>
      </c>
      <c r="G1665" t="inlineStr">
        <is>
          <t>Cannot determine 'contains_fiber' for this product</t>
        </is>
      </c>
    </row>
    <row r="1666">
      <c r="A1666" t="inlineStr">
        <is>
          <t>2.13</t>
        </is>
      </c>
      <c r="B1666" t="inlineStr">
        <is>
          <t>Resource Junior powder 400g</t>
        </is>
      </c>
      <c r="C1666" t="inlineStr">
        <is>
          <t>gluten_free</t>
        </is>
      </c>
      <c r="D1666" s="9" t="inlineStr">
        <is>
          <t>PASS</t>
        </is>
      </c>
      <c r="E1666" t="inlineStr">
        <is>
          <t>True</t>
        </is>
      </c>
      <c r="F1666" t="inlineStr">
        <is>
          <t>True</t>
        </is>
      </c>
      <c r="G1666" t="inlineStr"/>
    </row>
    <row r="1667">
      <c r="A1667" t="inlineStr">
        <is>
          <t>2.14</t>
        </is>
      </c>
      <c r="B1667" t="inlineStr">
        <is>
          <t>Resource Diabet Plus vanilla 200ml</t>
        </is>
      </c>
      <c r="C1667" t="inlineStr">
        <is>
          <t>energy</t>
        </is>
      </c>
      <c r="D1667" s="9" t="inlineStr">
        <is>
          <t>PASS</t>
        </is>
      </c>
      <c r="E1667" t="inlineStr">
        <is>
          <t>160.0 kcal/100ml</t>
        </is>
      </c>
      <c r="F1667">
        <f> 150.0 kcal/100ml</f>
        <v/>
      </c>
      <c r="G1667" t="inlineStr"/>
    </row>
    <row r="1668">
      <c r="A1668" t="inlineStr">
        <is>
          <t>2.14</t>
        </is>
      </c>
      <c r="B1668" t="inlineStr">
        <is>
          <t>Resource Diabet Plus vanilla 200ml</t>
        </is>
      </c>
      <c r="C1668" t="inlineStr">
        <is>
          <t>protein</t>
        </is>
      </c>
      <c r="D1668" s="9" t="inlineStr">
        <is>
          <t>PASS</t>
        </is>
      </c>
      <c r="E1668" t="inlineStr">
        <is>
          <t>9.0 g/100ml</t>
        </is>
      </c>
      <c r="F1668">
        <f> 10.0 g/100ml</f>
        <v/>
      </c>
      <c r="G1668" t="inlineStr"/>
    </row>
    <row r="1669">
      <c r="A1669" t="inlineStr">
        <is>
          <t>2.14</t>
        </is>
      </c>
      <c r="B1669" t="inlineStr">
        <is>
          <t>Resource Diabet Plus vanilla 200ml</t>
        </is>
      </c>
      <c r="C1669" t="inlineStr">
        <is>
          <t>volume</t>
        </is>
      </c>
      <c r="D1669" s="9" t="inlineStr">
        <is>
          <t>PASS</t>
        </is>
      </c>
      <c r="E1669" t="inlineStr">
        <is>
          <t>200.0 ml</t>
        </is>
      </c>
      <c r="F1669">
        <f> 200.0 ml</f>
        <v/>
      </c>
      <c r="G1669" t="inlineStr"/>
    </row>
    <row r="1670">
      <c r="A1670" t="inlineStr">
        <is>
          <t>2.14</t>
        </is>
      </c>
      <c r="B1670" t="inlineStr">
        <is>
          <t>Resource Diabet Plus vanilla 200ml</t>
        </is>
      </c>
      <c r="C1670" t="inlineStr">
        <is>
          <t>contains_fiber</t>
        </is>
      </c>
      <c r="D1670" s="9" t="inlineStr">
        <is>
          <t>PASS</t>
        </is>
      </c>
      <c r="E1670" t="inlineStr">
        <is>
          <t>fiber=2.5 g/100ml</t>
        </is>
      </c>
      <c r="F1670" t="inlineStr">
        <is>
          <t>contains fiber</t>
        </is>
      </c>
      <c r="G1670" t="inlineStr"/>
    </row>
    <row r="1671">
      <c r="A1671" t="inlineStr">
        <is>
          <t>2.14</t>
        </is>
      </c>
      <c r="B1671" t="inlineStr">
        <is>
          <t>Resource Diabet Plus vanilla 200ml</t>
        </is>
      </c>
      <c r="C1671" t="inlineStr">
        <is>
          <t>gluten_free</t>
        </is>
      </c>
      <c r="D1671" s="9" t="inlineStr">
        <is>
          <t>PASS</t>
        </is>
      </c>
      <c r="E1671" t="inlineStr">
        <is>
          <t>True</t>
        </is>
      </c>
      <c r="F1671" t="inlineStr">
        <is>
          <t>True</t>
        </is>
      </c>
      <c r="G1671" t="inlineStr"/>
    </row>
    <row r="1672">
      <c r="A1672" t="inlineStr">
        <is>
          <t>2.14</t>
        </is>
      </c>
      <c r="B1672" t="inlineStr">
        <is>
          <t>Resource Diabet Plus strawberry 200ml</t>
        </is>
      </c>
      <c r="C1672" t="inlineStr">
        <is>
          <t>energy</t>
        </is>
      </c>
      <c r="D1672" s="9" t="inlineStr">
        <is>
          <t>PASS</t>
        </is>
      </c>
      <c r="E1672" t="inlineStr">
        <is>
          <t>160.0 kcal/100ml</t>
        </is>
      </c>
      <c r="F1672">
        <f> 150.0 kcal/100ml</f>
        <v/>
      </c>
      <c r="G1672" t="inlineStr"/>
    </row>
    <row r="1673">
      <c r="A1673" t="inlineStr">
        <is>
          <t>2.14</t>
        </is>
      </c>
      <c r="B1673" t="inlineStr">
        <is>
          <t>Resource Diabet Plus strawberry 200ml</t>
        </is>
      </c>
      <c r="C1673" t="inlineStr">
        <is>
          <t>protein</t>
        </is>
      </c>
      <c r="D1673" s="9" t="inlineStr">
        <is>
          <t>PASS</t>
        </is>
      </c>
      <c r="E1673" t="inlineStr">
        <is>
          <t>9.0 g/100ml</t>
        </is>
      </c>
      <c r="F1673">
        <f> 10.0 g/100ml</f>
        <v/>
      </c>
      <c r="G1673" t="inlineStr"/>
    </row>
    <row r="1674">
      <c r="A1674" t="inlineStr">
        <is>
          <t>2.14</t>
        </is>
      </c>
      <c r="B1674" t="inlineStr">
        <is>
          <t>Resource Diabet Plus strawberry 200ml</t>
        </is>
      </c>
      <c r="C1674" t="inlineStr">
        <is>
          <t>volume</t>
        </is>
      </c>
      <c r="D1674" s="9" t="inlineStr">
        <is>
          <t>PASS</t>
        </is>
      </c>
      <c r="E1674" t="inlineStr">
        <is>
          <t>200.0 ml</t>
        </is>
      </c>
      <c r="F1674">
        <f> 200.0 ml</f>
        <v/>
      </c>
      <c r="G1674" t="inlineStr"/>
    </row>
    <row r="1675">
      <c r="A1675" t="inlineStr">
        <is>
          <t>2.14</t>
        </is>
      </c>
      <c r="B1675" t="inlineStr">
        <is>
          <t>Resource Diabet Plus strawberry 200ml</t>
        </is>
      </c>
      <c r="C1675" t="inlineStr">
        <is>
          <t>contains_fiber</t>
        </is>
      </c>
      <c r="D1675" s="9" t="inlineStr">
        <is>
          <t>PASS</t>
        </is>
      </c>
      <c r="E1675" t="inlineStr">
        <is>
          <t>fiber=2.5 g/100ml</t>
        </is>
      </c>
      <c r="F1675" t="inlineStr">
        <is>
          <t>contains fiber</t>
        </is>
      </c>
      <c r="G1675" t="inlineStr"/>
    </row>
    <row r="1676">
      <c r="A1676" t="inlineStr">
        <is>
          <t>2.14</t>
        </is>
      </c>
      <c r="B1676" t="inlineStr">
        <is>
          <t>Resource Diabet Plus strawberry 200ml</t>
        </is>
      </c>
      <c r="C1676" t="inlineStr">
        <is>
          <t>gluten_free</t>
        </is>
      </c>
      <c r="D1676" s="9" t="inlineStr">
        <is>
          <t>PASS</t>
        </is>
      </c>
      <c r="E1676" t="inlineStr">
        <is>
          <t>True</t>
        </is>
      </c>
      <c r="F1676" t="inlineStr">
        <is>
          <t>True</t>
        </is>
      </c>
      <c r="G1676" t="inlineStr"/>
    </row>
    <row r="1677">
      <c r="A1677" t="inlineStr">
        <is>
          <t>2.14</t>
        </is>
      </c>
      <c r="B1677" t="inlineStr">
        <is>
          <t>Resource Junior powder 400g</t>
        </is>
      </c>
      <c r="C1677" t="inlineStr">
        <is>
          <t>energy</t>
        </is>
      </c>
      <c r="D1677" s="10" t="inlineStr">
        <is>
          <t>UNKNOWN</t>
        </is>
      </c>
      <c r="E1677" t="inlineStr">
        <is>
          <t>470.0</t>
        </is>
      </c>
      <c r="F1677">
        <f> 1.5 kkal/ml</f>
        <v/>
      </c>
      <c r="G1677" t="inlineStr">
        <is>
          <t>Incompatible units for 'energy': product is kcal/100g, requirement is kcal/100ml</t>
        </is>
      </c>
    </row>
    <row r="1678">
      <c r="A1678" t="inlineStr">
        <is>
          <t>2.14</t>
        </is>
      </c>
      <c r="B1678" t="inlineStr">
        <is>
          <t>Resource Junior powder 400g</t>
        </is>
      </c>
      <c r="C1678" t="inlineStr">
        <is>
          <t>protein</t>
        </is>
      </c>
      <c r="D1678" s="10" t="inlineStr">
        <is>
          <t>UNKNOWN</t>
        </is>
      </c>
      <c r="E1678" t="inlineStr">
        <is>
          <t>13.9</t>
        </is>
      </c>
      <c r="F1678">
        <f> 10.0 g/100ml</f>
        <v/>
      </c>
      <c r="G1678" t="inlineStr">
        <is>
          <t>Incompatible units for 'protein': product is g/100g, requirement is g/100ml</t>
        </is>
      </c>
    </row>
    <row r="1679">
      <c r="A1679" t="inlineStr">
        <is>
          <t>2.14</t>
        </is>
      </c>
      <c r="B1679" t="inlineStr">
        <is>
          <t>Resource Junior powder 400g</t>
        </is>
      </c>
      <c r="C1679" t="inlineStr">
        <is>
          <t>volume</t>
        </is>
      </c>
      <c r="D1679" s="10" t="inlineStr">
        <is>
          <t>UNKNOWN</t>
        </is>
      </c>
      <c r="E1679" t="inlineStr">
        <is>
          <t>400.0 g</t>
        </is>
      </c>
      <c r="F1679">
        <f> 200.0 ml</f>
        <v/>
      </c>
      <c r="G1679" t="inlineStr">
        <is>
          <t>Not comparable: product in g, requirement in ml</t>
        </is>
      </c>
    </row>
    <row r="1680">
      <c r="A1680" t="inlineStr">
        <is>
          <t>2.14</t>
        </is>
      </c>
      <c r="B1680" t="inlineStr">
        <is>
          <t>Resource Junior powder 400g</t>
        </is>
      </c>
      <c r="C1680" t="inlineStr">
        <is>
          <t>contains_fiber</t>
        </is>
      </c>
      <c r="D1680" s="10" t="inlineStr">
        <is>
          <t>UNKNOWN</t>
        </is>
      </c>
      <c r="E1680" t="inlineStr">
        <is>
          <t>N/A</t>
        </is>
      </c>
      <c r="F1680" t="inlineStr">
        <is>
          <t>True</t>
        </is>
      </c>
      <c r="G1680" t="inlineStr">
        <is>
          <t>Cannot determine 'contains_fiber' for this product</t>
        </is>
      </c>
    </row>
    <row r="1681">
      <c r="A1681" t="inlineStr">
        <is>
          <t>2.14</t>
        </is>
      </c>
      <c r="B1681" t="inlineStr">
        <is>
          <t>Resource Junior powder 400g</t>
        </is>
      </c>
      <c r="C1681" t="inlineStr">
        <is>
          <t>gluten_free</t>
        </is>
      </c>
      <c r="D1681" s="9" t="inlineStr">
        <is>
          <t>PASS</t>
        </is>
      </c>
      <c r="E1681" t="inlineStr">
        <is>
          <t>True</t>
        </is>
      </c>
      <c r="F1681" t="inlineStr">
        <is>
          <t>True</t>
        </is>
      </c>
      <c r="G1681" t="inlineStr"/>
    </row>
    <row r="1682">
      <c r="A1682" t="inlineStr">
        <is>
          <t>2.15</t>
        </is>
      </c>
      <c r="B1682" t="inlineStr">
        <is>
          <t>Resource Instant Protein powder 400g</t>
        </is>
      </c>
      <c r="C1682" t="inlineStr">
        <is>
          <t>protein</t>
        </is>
      </c>
      <c r="D1682" s="9" t="inlineStr">
        <is>
          <t>PASS</t>
        </is>
      </c>
      <c r="E1682" t="inlineStr">
        <is>
          <t>90.0 g/100g</t>
        </is>
      </c>
      <c r="F1682">
        <f> 100.0 g/100g</f>
        <v/>
      </c>
      <c r="G1682" t="inlineStr"/>
    </row>
    <row r="1683">
      <c r="A1683" t="inlineStr">
        <is>
          <t>2.15</t>
        </is>
      </c>
      <c r="B1683" t="inlineStr">
        <is>
          <t>Resource Instant Protein powder 400g</t>
        </is>
      </c>
      <c r="C1683" t="inlineStr">
        <is>
          <t>formulation</t>
        </is>
      </c>
      <c r="D1683" s="9" t="inlineStr">
        <is>
          <t>PASS</t>
        </is>
      </c>
      <c r="E1683" t="inlineStr">
        <is>
          <t>powder</t>
        </is>
      </c>
      <c r="F1683" t="inlineStr">
        <is>
          <t>powder</t>
        </is>
      </c>
      <c r="G1683" t="inlineStr"/>
    </row>
    <row r="1684">
      <c r="A1684" t="inlineStr">
        <is>
          <t>2.15</t>
        </is>
      </c>
      <c r="B1684" t="inlineStr">
        <is>
          <t>Resource Glutamin 20x5g</t>
        </is>
      </c>
      <c r="C1684" t="inlineStr">
        <is>
          <t>protein</t>
        </is>
      </c>
      <c r="D1684" s="9" t="inlineStr">
        <is>
          <t>PASS</t>
        </is>
      </c>
      <c r="E1684" t="inlineStr">
        <is>
          <t>100.0 g/100g</t>
        </is>
      </c>
      <c r="F1684">
        <f> 100.0 g/100g</f>
        <v/>
      </c>
      <c r="G1684" t="inlineStr"/>
    </row>
    <row r="1685">
      <c r="A1685" t="inlineStr">
        <is>
          <t>2.15</t>
        </is>
      </c>
      <c r="B1685" t="inlineStr">
        <is>
          <t>Resource Glutamin 20x5g</t>
        </is>
      </c>
      <c r="C1685" t="inlineStr">
        <is>
          <t>formulation</t>
        </is>
      </c>
      <c r="D1685" s="9" t="inlineStr">
        <is>
          <t>PASS</t>
        </is>
      </c>
      <c r="E1685" t="inlineStr">
        <is>
          <t>powder</t>
        </is>
      </c>
      <c r="F1685" t="inlineStr">
        <is>
          <t>powder</t>
        </is>
      </c>
      <c r="G1685" t="inlineStr"/>
    </row>
    <row r="1686">
      <c r="A1686" t="inlineStr">
        <is>
          <t>2.15</t>
        </is>
      </c>
      <c r="B1686" t="inlineStr">
        <is>
          <t>Althera HMO powder 400g</t>
        </is>
      </c>
      <c r="C1686" t="inlineStr">
        <is>
          <t>protein</t>
        </is>
      </c>
      <c r="D1686" s="10" t="inlineStr">
        <is>
          <t>UNKNOWN</t>
        </is>
      </c>
      <c r="E1686" t="inlineStr">
        <is>
          <t>1.4</t>
        </is>
      </c>
      <c r="F1686">
        <f> 100.0 g/100g</f>
        <v/>
      </c>
      <c r="G1686" t="inlineStr">
        <is>
          <t>Incompatible units for 'protein': product is g/100ml, requirement is g/100g</t>
        </is>
      </c>
    </row>
    <row r="1687">
      <c r="A1687" t="inlineStr">
        <is>
          <t>2.15</t>
        </is>
      </c>
      <c r="B1687" t="inlineStr">
        <is>
          <t>Althera HMO powder 400g</t>
        </is>
      </c>
      <c r="C1687" t="inlineStr">
        <is>
          <t>formulation</t>
        </is>
      </c>
      <c r="D1687" s="9" t="inlineStr">
        <is>
          <t>PASS</t>
        </is>
      </c>
      <c r="E1687" t="inlineStr">
        <is>
          <t>powder</t>
        </is>
      </c>
      <c r="F1687" t="inlineStr">
        <is>
          <t>powder</t>
        </is>
      </c>
      <c r="G1687" t="inlineStr"/>
    </row>
    <row r="1688">
      <c r="A1688" t="inlineStr">
        <is>
          <t>2.16</t>
        </is>
      </c>
      <c r="B1688" t="inlineStr">
        <is>
          <t>Resource 2.0 vanilla 200ml</t>
        </is>
      </c>
      <c r="C1688" t="inlineStr">
        <is>
          <t>energy</t>
        </is>
      </c>
      <c r="D1688" s="9" t="inlineStr">
        <is>
          <t>PASS</t>
        </is>
      </c>
      <c r="E1688" t="inlineStr">
        <is>
          <t>200.0 kcal/100ml</t>
        </is>
      </c>
      <c r="F1688">
        <f> 200.0 kcal/100ml</f>
        <v/>
      </c>
      <c r="G1688" t="inlineStr"/>
    </row>
    <row r="1689">
      <c r="A1689" t="inlineStr">
        <is>
          <t>2.16</t>
        </is>
      </c>
      <c r="B1689" t="inlineStr">
        <is>
          <t>Resource 2.0 vanilla 200ml</t>
        </is>
      </c>
      <c r="C1689" t="inlineStr">
        <is>
          <t>protein</t>
        </is>
      </c>
      <c r="D1689" s="9" t="inlineStr">
        <is>
          <t>PASS</t>
        </is>
      </c>
      <c r="E1689" t="inlineStr">
        <is>
          <t>9.0 g/100ml</t>
        </is>
      </c>
      <c r="F1689">
        <f> 9.0 g/100ml</f>
        <v/>
      </c>
      <c r="G1689" t="inlineStr"/>
    </row>
    <row r="1690">
      <c r="A1690" t="inlineStr">
        <is>
          <t>2.16</t>
        </is>
      </c>
      <c r="B1690" t="inlineStr">
        <is>
          <t>Resource 2.0 vanilla 200ml</t>
        </is>
      </c>
      <c r="C1690" t="inlineStr">
        <is>
          <t>volume</t>
        </is>
      </c>
      <c r="D1690" s="9" t="inlineStr">
        <is>
          <t>PASS</t>
        </is>
      </c>
      <c r="E1690" t="inlineStr">
        <is>
          <t>200.0 ml</t>
        </is>
      </c>
      <c r="F1690">
        <f> 200.0 ml</f>
        <v/>
      </c>
      <c r="G1690" t="inlineStr"/>
    </row>
    <row r="1691">
      <c r="A1691" t="inlineStr">
        <is>
          <t>2.16</t>
        </is>
      </c>
      <c r="B1691" t="inlineStr">
        <is>
          <t>Resource 2.0 vanilla 200ml</t>
        </is>
      </c>
      <c r="C1691" t="inlineStr">
        <is>
          <t>contains_fiber</t>
        </is>
      </c>
      <c r="D1691" s="9" t="inlineStr">
        <is>
          <t>PASS</t>
        </is>
      </c>
      <c r="E1691" t="inlineStr">
        <is>
          <t>fiber=0.0 g/100ml</t>
        </is>
      </c>
      <c r="F1691" t="inlineStr">
        <is>
          <t>no fiber</t>
        </is>
      </c>
      <c r="G1691" t="inlineStr"/>
    </row>
    <row r="1692">
      <c r="A1692" t="inlineStr">
        <is>
          <t>2.16</t>
        </is>
      </c>
      <c r="B1692" t="inlineStr">
        <is>
          <t>Resource 2.0 vanilla 200ml</t>
        </is>
      </c>
      <c r="C1692" t="inlineStr">
        <is>
          <t>gluten_free</t>
        </is>
      </c>
      <c r="D1692" s="9" t="inlineStr">
        <is>
          <t>PASS</t>
        </is>
      </c>
      <c r="E1692" t="inlineStr">
        <is>
          <t>True</t>
        </is>
      </c>
      <c r="F1692" t="inlineStr">
        <is>
          <t>True</t>
        </is>
      </c>
      <c r="G1692" t="inlineStr"/>
    </row>
    <row r="1693">
      <c r="A1693" t="inlineStr">
        <is>
          <t>2.16</t>
        </is>
      </c>
      <c r="B1693" t="inlineStr">
        <is>
          <t>Resource 2.0 apricot 200ml</t>
        </is>
      </c>
      <c r="C1693" t="inlineStr">
        <is>
          <t>energy</t>
        </is>
      </c>
      <c r="D1693" s="9" t="inlineStr">
        <is>
          <t>PASS</t>
        </is>
      </c>
      <c r="E1693" t="inlineStr">
        <is>
          <t>200.0 kcal/100ml</t>
        </is>
      </c>
      <c r="F1693">
        <f> 200.0 kcal/100ml</f>
        <v/>
      </c>
      <c r="G1693" t="inlineStr"/>
    </row>
    <row r="1694">
      <c r="A1694" t="inlineStr">
        <is>
          <t>2.16</t>
        </is>
      </c>
      <c r="B1694" t="inlineStr">
        <is>
          <t>Resource 2.0 apricot 200ml</t>
        </is>
      </c>
      <c r="C1694" t="inlineStr">
        <is>
          <t>protein</t>
        </is>
      </c>
      <c r="D1694" s="9" t="inlineStr">
        <is>
          <t>PASS</t>
        </is>
      </c>
      <c r="E1694" t="inlineStr">
        <is>
          <t>9.0 g/100ml</t>
        </is>
      </c>
      <c r="F1694">
        <f> 9.0 g/100ml</f>
        <v/>
      </c>
      <c r="G1694" t="inlineStr"/>
    </row>
    <row r="1695">
      <c r="A1695" t="inlineStr">
        <is>
          <t>2.16</t>
        </is>
      </c>
      <c r="B1695" t="inlineStr">
        <is>
          <t>Resource 2.0 apricot 200ml</t>
        </is>
      </c>
      <c r="C1695" t="inlineStr">
        <is>
          <t>volume</t>
        </is>
      </c>
      <c r="D1695" s="9" t="inlineStr">
        <is>
          <t>PASS</t>
        </is>
      </c>
      <c r="E1695" t="inlineStr">
        <is>
          <t>200.0 ml</t>
        </is>
      </c>
      <c r="F1695">
        <f> 200.0 ml</f>
        <v/>
      </c>
      <c r="G1695" t="inlineStr"/>
    </row>
    <row r="1696">
      <c r="A1696" t="inlineStr">
        <is>
          <t>2.16</t>
        </is>
      </c>
      <c r="B1696" t="inlineStr">
        <is>
          <t>Resource 2.0 apricot 200ml</t>
        </is>
      </c>
      <c r="C1696" t="inlineStr">
        <is>
          <t>contains_fiber</t>
        </is>
      </c>
      <c r="D1696" s="9" t="inlineStr">
        <is>
          <t>PASS</t>
        </is>
      </c>
      <c r="E1696" t="inlineStr">
        <is>
          <t>fiber=0.0 g/100ml</t>
        </is>
      </c>
      <c r="F1696" t="inlineStr">
        <is>
          <t>no fiber</t>
        </is>
      </c>
      <c r="G1696" t="inlineStr"/>
    </row>
    <row r="1697">
      <c r="A1697" t="inlineStr">
        <is>
          <t>2.16</t>
        </is>
      </c>
      <c r="B1697" t="inlineStr">
        <is>
          <t>Resource 2.0 apricot 200ml</t>
        </is>
      </c>
      <c r="C1697" t="inlineStr">
        <is>
          <t>gluten_free</t>
        </is>
      </c>
      <c r="D1697" s="9" t="inlineStr">
        <is>
          <t>PASS</t>
        </is>
      </c>
      <c r="E1697" t="inlineStr">
        <is>
          <t>True</t>
        </is>
      </c>
      <c r="F1697" t="inlineStr">
        <is>
          <t>True</t>
        </is>
      </c>
      <c r="G1697" t="inlineStr"/>
    </row>
    <row r="1698">
      <c r="A1698" t="inlineStr">
        <is>
          <t>2.16</t>
        </is>
      </c>
      <c r="B1698" t="inlineStr">
        <is>
          <t>Resource Junior powder 400g</t>
        </is>
      </c>
      <c r="C1698" t="inlineStr">
        <is>
          <t>energy</t>
        </is>
      </c>
      <c r="D1698" s="10" t="inlineStr">
        <is>
          <t>UNKNOWN</t>
        </is>
      </c>
      <c r="E1698" t="inlineStr">
        <is>
          <t>470.0</t>
        </is>
      </c>
      <c r="F1698">
        <f> 2.0 kkal/ml</f>
        <v/>
      </c>
      <c r="G1698" t="inlineStr">
        <is>
          <t>Incompatible units for 'energy': product is kcal/100g, requirement is kcal/100ml</t>
        </is>
      </c>
    </row>
    <row r="1699">
      <c r="A1699" t="inlineStr">
        <is>
          <t>2.16</t>
        </is>
      </c>
      <c r="B1699" t="inlineStr">
        <is>
          <t>Resource Junior powder 400g</t>
        </is>
      </c>
      <c r="C1699" t="inlineStr">
        <is>
          <t>protein</t>
        </is>
      </c>
      <c r="D1699" s="10" t="inlineStr">
        <is>
          <t>UNKNOWN</t>
        </is>
      </c>
      <c r="E1699" t="inlineStr">
        <is>
          <t>13.9</t>
        </is>
      </c>
      <c r="F1699">
        <f> 9.0 g/100ml</f>
        <v/>
      </c>
      <c r="G1699" t="inlineStr">
        <is>
          <t>Incompatible units for 'protein': product is g/100g, requirement is g/100ml</t>
        </is>
      </c>
    </row>
    <row r="1700">
      <c r="A1700" t="inlineStr">
        <is>
          <t>2.16</t>
        </is>
      </c>
      <c r="B1700" t="inlineStr">
        <is>
          <t>Resource Junior powder 400g</t>
        </is>
      </c>
      <c r="C1700" t="inlineStr">
        <is>
          <t>volume</t>
        </is>
      </c>
      <c r="D1700" s="10" t="inlineStr">
        <is>
          <t>UNKNOWN</t>
        </is>
      </c>
      <c r="E1700" t="inlineStr">
        <is>
          <t>400.0 g</t>
        </is>
      </c>
      <c r="F1700">
        <f> 200.0 ml</f>
        <v/>
      </c>
      <c r="G1700" t="inlineStr">
        <is>
          <t>Not comparable: product in g, requirement in ml</t>
        </is>
      </c>
    </row>
    <row r="1701">
      <c r="A1701" t="inlineStr">
        <is>
          <t>2.16</t>
        </is>
      </c>
      <c r="B1701" t="inlineStr">
        <is>
          <t>Resource Junior powder 400g</t>
        </is>
      </c>
      <c r="C1701" t="inlineStr">
        <is>
          <t>contains_fiber</t>
        </is>
      </c>
      <c r="D1701" s="10" t="inlineStr">
        <is>
          <t>UNKNOWN</t>
        </is>
      </c>
      <c r="E1701" t="inlineStr">
        <is>
          <t>N/A</t>
        </is>
      </c>
      <c r="F1701" t="inlineStr">
        <is>
          <t>False</t>
        </is>
      </c>
      <c r="G1701" t="inlineStr">
        <is>
          <t>Cannot determine 'contains_fiber' for this product</t>
        </is>
      </c>
    </row>
    <row r="1702">
      <c r="A1702" t="inlineStr">
        <is>
          <t>2.16</t>
        </is>
      </c>
      <c r="B1702" t="inlineStr">
        <is>
          <t>Resource Junior powder 400g</t>
        </is>
      </c>
      <c r="C1702" t="inlineStr">
        <is>
          <t>gluten_free</t>
        </is>
      </c>
      <c r="D1702" s="9" t="inlineStr">
        <is>
          <t>PASS</t>
        </is>
      </c>
      <c r="E1702" t="inlineStr">
        <is>
          <t>True</t>
        </is>
      </c>
      <c r="F1702" t="inlineStr">
        <is>
          <t>True</t>
        </is>
      </c>
      <c r="G1702" t="inlineStr"/>
    </row>
    <row r="1703">
      <c r="A1703" t="inlineStr">
        <is>
          <t>2.17</t>
        </is>
      </c>
      <c r="B1703" t="inlineStr">
        <is>
          <t>Resource 2.0 vanilla 200ml</t>
        </is>
      </c>
      <c r="C1703" t="inlineStr">
        <is>
          <t>energy</t>
        </is>
      </c>
      <c r="D1703" s="9" t="inlineStr">
        <is>
          <t>PASS</t>
        </is>
      </c>
      <c r="E1703" t="inlineStr">
        <is>
          <t>200.0 kcal/100ml</t>
        </is>
      </c>
      <c r="F1703">
        <f> 200.0 kcal/100ml</f>
        <v/>
      </c>
      <c r="G1703" t="inlineStr"/>
    </row>
    <row r="1704">
      <c r="A1704" t="inlineStr">
        <is>
          <t>2.17</t>
        </is>
      </c>
      <c r="B1704" t="inlineStr">
        <is>
          <t>Resource 2.0 vanilla 200ml</t>
        </is>
      </c>
      <c r="C1704" t="inlineStr">
        <is>
          <t>protein</t>
        </is>
      </c>
      <c r="D1704" s="9" t="inlineStr">
        <is>
          <t>PASS</t>
        </is>
      </c>
      <c r="E1704" t="inlineStr">
        <is>
          <t>9.0 g/100ml</t>
        </is>
      </c>
      <c r="F1704">
        <f> 9.0 g/100ml</f>
        <v/>
      </c>
      <c r="G1704" t="inlineStr"/>
    </row>
    <row r="1705">
      <c r="A1705" t="inlineStr">
        <is>
          <t>2.17</t>
        </is>
      </c>
      <c r="B1705" t="inlineStr">
        <is>
          <t>Resource 2.0 vanilla 200ml</t>
        </is>
      </c>
      <c r="C1705" t="inlineStr">
        <is>
          <t>volume</t>
        </is>
      </c>
      <c r="D1705" s="9" t="inlineStr">
        <is>
          <t>PASS</t>
        </is>
      </c>
      <c r="E1705" t="inlineStr">
        <is>
          <t>200.0 ml</t>
        </is>
      </c>
      <c r="F1705">
        <f> 200.0 ml</f>
        <v/>
      </c>
      <c r="G1705" t="inlineStr"/>
    </row>
    <row r="1706">
      <c r="A1706" t="inlineStr">
        <is>
          <t>2.17</t>
        </is>
      </c>
      <c r="B1706" t="inlineStr">
        <is>
          <t>Resource 2.0 vanilla 200ml</t>
        </is>
      </c>
      <c r="C1706" t="inlineStr">
        <is>
          <t>contains_fiber</t>
        </is>
      </c>
      <c r="D1706" s="9" t="inlineStr">
        <is>
          <t>PASS</t>
        </is>
      </c>
      <c r="E1706" t="inlineStr">
        <is>
          <t>fiber=0.0 g/100ml</t>
        </is>
      </c>
      <c r="F1706" t="inlineStr">
        <is>
          <t>no fiber</t>
        </is>
      </c>
      <c r="G1706" t="inlineStr"/>
    </row>
    <row r="1707">
      <c r="A1707" t="inlineStr">
        <is>
          <t>2.17</t>
        </is>
      </c>
      <c r="B1707" t="inlineStr">
        <is>
          <t>Resource 2.0 vanilla 200ml</t>
        </is>
      </c>
      <c r="C1707" t="inlineStr">
        <is>
          <t>gluten_free</t>
        </is>
      </c>
      <c r="D1707" s="9" t="inlineStr">
        <is>
          <t>PASS</t>
        </is>
      </c>
      <c r="E1707" t="inlineStr">
        <is>
          <t>True</t>
        </is>
      </c>
      <c r="F1707" t="inlineStr">
        <is>
          <t>True</t>
        </is>
      </c>
      <c r="G1707" t="inlineStr"/>
    </row>
    <row r="1708">
      <c r="A1708" t="inlineStr">
        <is>
          <t>2.17</t>
        </is>
      </c>
      <c r="B1708" t="inlineStr">
        <is>
          <t>Resource 2.0 apricot 200ml</t>
        </is>
      </c>
      <c r="C1708" t="inlineStr">
        <is>
          <t>energy</t>
        </is>
      </c>
      <c r="D1708" s="9" t="inlineStr">
        <is>
          <t>PASS</t>
        </is>
      </c>
      <c r="E1708" t="inlineStr">
        <is>
          <t>200.0 kcal/100ml</t>
        </is>
      </c>
      <c r="F1708">
        <f> 200.0 kcal/100ml</f>
        <v/>
      </c>
      <c r="G1708" t="inlineStr"/>
    </row>
    <row r="1709">
      <c r="A1709" t="inlineStr">
        <is>
          <t>2.17</t>
        </is>
      </c>
      <c r="B1709" t="inlineStr">
        <is>
          <t>Resource 2.0 apricot 200ml</t>
        </is>
      </c>
      <c r="C1709" t="inlineStr">
        <is>
          <t>protein</t>
        </is>
      </c>
      <c r="D1709" s="9" t="inlineStr">
        <is>
          <t>PASS</t>
        </is>
      </c>
      <c r="E1709" t="inlineStr">
        <is>
          <t>9.0 g/100ml</t>
        </is>
      </c>
      <c r="F1709">
        <f> 9.0 g/100ml</f>
        <v/>
      </c>
      <c r="G1709" t="inlineStr"/>
    </row>
    <row r="1710">
      <c r="A1710" t="inlineStr">
        <is>
          <t>2.17</t>
        </is>
      </c>
      <c r="B1710" t="inlineStr">
        <is>
          <t>Resource 2.0 apricot 200ml</t>
        </is>
      </c>
      <c r="C1710" t="inlineStr">
        <is>
          <t>volume</t>
        </is>
      </c>
      <c r="D1710" s="9" t="inlineStr">
        <is>
          <t>PASS</t>
        </is>
      </c>
      <c r="E1710" t="inlineStr">
        <is>
          <t>200.0 ml</t>
        </is>
      </c>
      <c r="F1710">
        <f> 200.0 ml</f>
        <v/>
      </c>
      <c r="G1710" t="inlineStr"/>
    </row>
    <row r="1711">
      <c r="A1711" t="inlineStr">
        <is>
          <t>2.17</t>
        </is>
      </c>
      <c r="B1711" t="inlineStr">
        <is>
          <t>Resource 2.0 apricot 200ml</t>
        </is>
      </c>
      <c r="C1711" t="inlineStr">
        <is>
          <t>contains_fiber</t>
        </is>
      </c>
      <c r="D1711" s="9" t="inlineStr">
        <is>
          <t>PASS</t>
        </is>
      </c>
      <c r="E1711" t="inlineStr">
        <is>
          <t>fiber=0.0 g/100ml</t>
        </is>
      </c>
      <c r="F1711" t="inlineStr">
        <is>
          <t>no fiber</t>
        </is>
      </c>
      <c r="G1711" t="inlineStr"/>
    </row>
    <row r="1712">
      <c r="A1712" t="inlineStr">
        <is>
          <t>2.17</t>
        </is>
      </c>
      <c r="B1712" t="inlineStr">
        <is>
          <t>Resource 2.0 apricot 200ml</t>
        </is>
      </c>
      <c r="C1712" t="inlineStr">
        <is>
          <t>gluten_free</t>
        </is>
      </c>
      <c r="D1712" s="9" t="inlineStr">
        <is>
          <t>PASS</t>
        </is>
      </c>
      <c r="E1712" t="inlineStr">
        <is>
          <t>True</t>
        </is>
      </c>
      <c r="F1712" t="inlineStr">
        <is>
          <t>True</t>
        </is>
      </c>
      <c r="G1712" t="inlineStr"/>
    </row>
    <row r="1713">
      <c r="A1713" t="inlineStr">
        <is>
          <t>2.17</t>
        </is>
      </c>
      <c r="B1713" t="inlineStr">
        <is>
          <t>Resource Junior powder 400g</t>
        </is>
      </c>
      <c r="C1713" t="inlineStr">
        <is>
          <t>energy</t>
        </is>
      </c>
      <c r="D1713" s="10" t="inlineStr">
        <is>
          <t>UNKNOWN</t>
        </is>
      </c>
      <c r="E1713" t="inlineStr">
        <is>
          <t>470.0</t>
        </is>
      </c>
      <c r="F1713">
        <f> 2.0 kkal/ml</f>
        <v/>
      </c>
      <c r="G1713" t="inlineStr">
        <is>
          <t>Incompatible units for 'energy': product is kcal/100g, requirement is kcal/100ml</t>
        </is>
      </c>
    </row>
    <row r="1714">
      <c r="A1714" t="inlineStr">
        <is>
          <t>2.17</t>
        </is>
      </c>
      <c r="B1714" t="inlineStr">
        <is>
          <t>Resource Junior powder 400g</t>
        </is>
      </c>
      <c r="C1714" t="inlineStr">
        <is>
          <t>protein</t>
        </is>
      </c>
      <c r="D1714" s="10" t="inlineStr">
        <is>
          <t>UNKNOWN</t>
        </is>
      </c>
      <c r="E1714" t="inlineStr">
        <is>
          <t>13.9</t>
        </is>
      </c>
      <c r="F1714">
        <f> 9.0 g/100ml</f>
        <v/>
      </c>
      <c r="G1714" t="inlineStr">
        <is>
          <t>Incompatible units for 'protein': product is g/100g, requirement is g/100ml</t>
        </is>
      </c>
    </row>
    <row r="1715">
      <c r="A1715" t="inlineStr">
        <is>
          <t>2.17</t>
        </is>
      </c>
      <c r="B1715" t="inlineStr">
        <is>
          <t>Resource Junior powder 400g</t>
        </is>
      </c>
      <c r="C1715" t="inlineStr">
        <is>
          <t>volume</t>
        </is>
      </c>
      <c r="D1715" s="10" t="inlineStr">
        <is>
          <t>UNKNOWN</t>
        </is>
      </c>
      <c r="E1715" t="inlineStr">
        <is>
          <t>400.0 g</t>
        </is>
      </c>
      <c r="F1715">
        <f> 200.0 ml</f>
        <v/>
      </c>
      <c r="G1715" t="inlineStr">
        <is>
          <t>Not comparable: product in g, requirement in ml</t>
        </is>
      </c>
    </row>
    <row r="1716">
      <c r="A1716" t="inlineStr">
        <is>
          <t>2.17</t>
        </is>
      </c>
      <c r="B1716" t="inlineStr">
        <is>
          <t>Resource Junior powder 400g</t>
        </is>
      </c>
      <c r="C1716" t="inlineStr">
        <is>
          <t>contains_fiber</t>
        </is>
      </c>
      <c r="D1716" s="10" t="inlineStr">
        <is>
          <t>UNKNOWN</t>
        </is>
      </c>
      <c r="E1716" t="inlineStr">
        <is>
          <t>N/A</t>
        </is>
      </c>
      <c r="F1716" t="inlineStr">
        <is>
          <t>False</t>
        </is>
      </c>
      <c r="G1716" t="inlineStr">
        <is>
          <t>Cannot determine 'contains_fiber' for this product</t>
        </is>
      </c>
    </row>
    <row r="1717">
      <c r="A1717" t="inlineStr">
        <is>
          <t>2.17</t>
        </is>
      </c>
      <c r="B1717" t="inlineStr">
        <is>
          <t>Resource Junior powder 400g</t>
        </is>
      </c>
      <c r="C1717" t="inlineStr">
        <is>
          <t>gluten_free</t>
        </is>
      </c>
      <c r="D1717" s="9" t="inlineStr">
        <is>
          <t>PASS</t>
        </is>
      </c>
      <c r="E1717" t="inlineStr">
        <is>
          <t>True</t>
        </is>
      </c>
      <c r="F1717" t="inlineStr">
        <is>
          <t>True</t>
        </is>
      </c>
      <c r="G1717" t="inlineStr"/>
    </row>
    <row r="1718">
      <c r="A1718" t="inlineStr">
        <is>
          <t>2.18</t>
        </is>
      </c>
      <c r="B1718" t="inlineStr">
        <is>
          <t>Resource 2.0 vanilla 200ml</t>
        </is>
      </c>
      <c r="C1718" t="inlineStr">
        <is>
          <t>energy</t>
        </is>
      </c>
      <c r="D1718" s="9" t="inlineStr">
        <is>
          <t>PASS</t>
        </is>
      </c>
      <c r="E1718" t="inlineStr">
        <is>
          <t>200.0 kcal/100ml</t>
        </is>
      </c>
      <c r="F1718">
        <f> 200.0 kcal/100ml</f>
        <v/>
      </c>
      <c r="G1718" t="inlineStr"/>
    </row>
    <row r="1719">
      <c r="A1719" t="inlineStr">
        <is>
          <t>2.18</t>
        </is>
      </c>
      <c r="B1719" t="inlineStr">
        <is>
          <t>Resource 2.0 vanilla 200ml</t>
        </is>
      </c>
      <c r="C1719" t="inlineStr">
        <is>
          <t>protein</t>
        </is>
      </c>
      <c r="D1719" s="9" t="inlineStr">
        <is>
          <t>PASS</t>
        </is>
      </c>
      <c r="E1719" t="inlineStr">
        <is>
          <t>9.0 g/100ml</t>
        </is>
      </c>
      <c r="F1719">
        <f> 9.0 g/100ml</f>
        <v/>
      </c>
      <c r="G1719" t="inlineStr"/>
    </row>
    <row r="1720">
      <c r="A1720" t="inlineStr">
        <is>
          <t>2.18</t>
        </is>
      </c>
      <c r="B1720" t="inlineStr">
        <is>
          <t>Resource 2.0 vanilla 200ml</t>
        </is>
      </c>
      <c r="C1720" t="inlineStr">
        <is>
          <t>volume</t>
        </is>
      </c>
      <c r="D1720" s="9" t="inlineStr">
        <is>
          <t>PASS</t>
        </is>
      </c>
      <c r="E1720" t="inlineStr">
        <is>
          <t>200.0 ml</t>
        </is>
      </c>
      <c r="F1720">
        <f> 200.0 ml</f>
        <v/>
      </c>
      <c r="G1720" t="inlineStr"/>
    </row>
    <row r="1721">
      <c r="A1721" t="inlineStr">
        <is>
          <t>2.18</t>
        </is>
      </c>
      <c r="B1721" t="inlineStr">
        <is>
          <t>Resource 2.0 vanilla 200ml</t>
        </is>
      </c>
      <c r="C1721" t="inlineStr">
        <is>
          <t>contains_fiber</t>
        </is>
      </c>
      <c r="D1721" s="9" t="inlineStr">
        <is>
          <t>PASS</t>
        </is>
      </c>
      <c r="E1721" t="inlineStr">
        <is>
          <t>fiber=0.0 g/100ml</t>
        </is>
      </c>
      <c r="F1721" t="inlineStr">
        <is>
          <t>no fiber</t>
        </is>
      </c>
      <c r="G1721" t="inlineStr"/>
    </row>
    <row r="1722">
      <c r="A1722" t="inlineStr">
        <is>
          <t>2.18</t>
        </is>
      </c>
      <c r="B1722" t="inlineStr">
        <is>
          <t>Resource 2.0 vanilla 200ml</t>
        </is>
      </c>
      <c r="C1722" t="inlineStr">
        <is>
          <t>gluten_free</t>
        </is>
      </c>
      <c r="D1722" s="9" t="inlineStr">
        <is>
          <t>PASS</t>
        </is>
      </c>
      <c r="E1722" t="inlineStr">
        <is>
          <t>True</t>
        </is>
      </c>
      <c r="F1722" t="inlineStr">
        <is>
          <t>True</t>
        </is>
      </c>
      <c r="G1722" t="inlineStr"/>
    </row>
    <row r="1723">
      <c r="A1723" t="inlineStr">
        <is>
          <t>2.18</t>
        </is>
      </c>
      <c r="B1723" t="inlineStr">
        <is>
          <t>Resource 2.0 apricot 200ml</t>
        </is>
      </c>
      <c r="C1723" t="inlineStr">
        <is>
          <t>energy</t>
        </is>
      </c>
      <c r="D1723" s="9" t="inlineStr">
        <is>
          <t>PASS</t>
        </is>
      </c>
      <c r="E1723" t="inlineStr">
        <is>
          <t>200.0 kcal/100ml</t>
        </is>
      </c>
      <c r="F1723">
        <f> 200.0 kcal/100ml</f>
        <v/>
      </c>
      <c r="G1723" t="inlineStr"/>
    </row>
    <row r="1724">
      <c r="A1724" t="inlineStr">
        <is>
          <t>2.18</t>
        </is>
      </c>
      <c r="B1724" t="inlineStr">
        <is>
          <t>Resource 2.0 apricot 200ml</t>
        </is>
      </c>
      <c r="C1724" t="inlineStr">
        <is>
          <t>protein</t>
        </is>
      </c>
      <c r="D1724" s="9" t="inlineStr">
        <is>
          <t>PASS</t>
        </is>
      </c>
      <c r="E1724" t="inlineStr">
        <is>
          <t>9.0 g/100ml</t>
        </is>
      </c>
      <c r="F1724">
        <f> 9.0 g/100ml</f>
        <v/>
      </c>
      <c r="G1724" t="inlineStr"/>
    </row>
    <row r="1725">
      <c r="A1725" t="inlineStr">
        <is>
          <t>2.18</t>
        </is>
      </c>
      <c r="B1725" t="inlineStr">
        <is>
          <t>Resource 2.0 apricot 200ml</t>
        </is>
      </c>
      <c r="C1725" t="inlineStr">
        <is>
          <t>volume</t>
        </is>
      </c>
      <c r="D1725" s="9" t="inlineStr">
        <is>
          <t>PASS</t>
        </is>
      </c>
      <c r="E1725" t="inlineStr">
        <is>
          <t>200.0 ml</t>
        </is>
      </c>
      <c r="F1725">
        <f> 200.0 ml</f>
        <v/>
      </c>
      <c r="G1725" t="inlineStr"/>
    </row>
    <row r="1726">
      <c r="A1726" t="inlineStr">
        <is>
          <t>2.18</t>
        </is>
      </c>
      <c r="B1726" t="inlineStr">
        <is>
          <t>Resource 2.0 apricot 200ml</t>
        </is>
      </c>
      <c r="C1726" t="inlineStr">
        <is>
          <t>contains_fiber</t>
        </is>
      </c>
      <c r="D1726" s="9" t="inlineStr">
        <is>
          <t>PASS</t>
        </is>
      </c>
      <c r="E1726" t="inlineStr">
        <is>
          <t>fiber=0.0 g/100ml</t>
        </is>
      </c>
      <c r="F1726" t="inlineStr">
        <is>
          <t>no fiber</t>
        </is>
      </c>
      <c r="G1726" t="inlineStr"/>
    </row>
    <row r="1727">
      <c r="A1727" t="inlineStr">
        <is>
          <t>2.18</t>
        </is>
      </c>
      <c r="B1727" t="inlineStr">
        <is>
          <t>Resource 2.0 apricot 200ml</t>
        </is>
      </c>
      <c r="C1727" t="inlineStr">
        <is>
          <t>gluten_free</t>
        </is>
      </c>
      <c r="D1727" s="9" t="inlineStr">
        <is>
          <t>PASS</t>
        </is>
      </c>
      <c r="E1727" t="inlineStr">
        <is>
          <t>True</t>
        </is>
      </c>
      <c r="F1727" t="inlineStr">
        <is>
          <t>True</t>
        </is>
      </c>
      <c r="G1727" t="inlineStr"/>
    </row>
    <row r="1728">
      <c r="A1728" t="inlineStr">
        <is>
          <t>2.18</t>
        </is>
      </c>
      <c r="B1728" t="inlineStr">
        <is>
          <t>Resource Junior powder 400g</t>
        </is>
      </c>
      <c r="C1728" t="inlineStr">
        <is>
          <t>energy</t>
        </is>
      </c>
      <c r="D1728" s="10" t="inlineStr">
        <is>
          <t>UNKNOWN</t>
        </is>
      </c>
      <c r="E1728" t="inlineStr">
        <is>
          <t>470.0</t>
        </is>
      </c>
      <c r="F1728">
        <f> 2.0 kkal/ml</f>
        <v/>
      </c>
      <c r="G1728" t="inlineStr">
        <is>
          <t>Incompatible units for 'energy': product is kcal/100g, requirement is kcal/100ml</t>
        </is>
      </c>
    </row>
    <row r="1729">
      <c r="A1729" t="inlineStr">
        <is>
          <t>2.18</t>
        </is>
      </c>
      <c r="B1729" t="inlineStr">
        <is>
          <t>Resource Junior powder 400g</t>
        </is>
      </c>
      <c r="C1729" t="inlineStr">
        <is>
          <t>protein</t>
        </is>
      </c>
      <c r="D1729" s="10" t="inlineStr">
        <is>
          <t>UNKNOWN</t>
        </is>
      </c>
      <c r="E1729" t="inlineStr">
        <is>
          <t>13.9</t>
        </is>
      </c>
      <c r="F1729">
        <f> 9.0 g/100ml</f>
        <v/>
      </c>
      <c r="G1729" t="inlineStr">
        <is>
          <t>Incompatible units for 'protein': product is g/100g, requirement is g/100ml</t>
        </is>
      </c>
    </row>
    <row r="1730">
      <c r="A1730" t="inlineStr">
        <is>
          <t>2.18</t>
        </is>
      </c>
      <c r="B1730" t="inlineStr">
        <is>
          <t>Resource Junior powder 400g</t>
        </is>
      </c>
      <c r="C1730" t="inlineStr">
        <is>
          <t>volume</t>
        </is>
      </c>
      <c r="D1730" s="10" t="inlineStr">
        <is>
          <t>UNKNOWN</t>
        </is>
      </c>
      <c r="E1730" t="inlineStr">
        <is>
          <t>400.0 g</t>
        </is>
      </c>
      <c r="F1730">
        <f> 200.0 ml</f>
        <v/>
      </c>
      <c r="G1730" t="inlineStr">
        <is>
          <t>Not comparable: product in g, requirement in ml</t>
        </is>
      </c>
    </row>
    <row r="1731">
      <c r="A1731" t="inlineStr">
        <is>
          <t>2.18</t>
        </is>
      </c>
      <c r="B1731" t="inlineStr">
        <is>
          <t>Resource Junior powder 400g</t>
        </is>
      </c>
      <c r="C1731" t="inlineStr">
        <is>
          <t>contains_fiber</t>
        </is>
      </c>
      <c r="D1731" s="10" t="inlineStr">
        <is>
          <t>UNKNOWN</t>
        </is>
      </c>
      <c r="E1731" t="inlineStr">
        <is>
          <t>N/A</t>
        </is>
      </c>
      <c r="F1731" t="inlineStr">
        <is>
          <t>False</t>
        </is>
      </c>
      <c r="G1731" t="inlineStr">
        <is>
          <t>Cannot determine 'contains_fiber' for this product</t>
        </is>
      </c>
    </row>
    <row r="1732">
      <c r="A1732" t="inlineStr">
        <is>
          <t>2.18</t>
        </is>
      </c>
      <c r="B1732" t="inlineStr">
        <is>
          <t>Resource Junior powder 400g</t>
        </is>
      </c>
      <c r="C1732" t="inlineStr">
        <is>
          <t>gluten_free</t>
        </is>
      </c>
      <c r="D1732" s="9" t="inlineStr">
        <is>
          <t>PASS</t>
        </is>
      </c>
      <c r="E1732" t="inlineStr">
        <is>
          <t>True</t>
        </is>
      </c>
      <c r="F1732" t="inlineStr">
        <is>
          <t>True</t>
        </is>
      </c>
      <c r="G1732" t="inlineStr"/>
    </row>
    <row r="1733">
      <c r="A1733" t="inlineStr">
        <is>
          <t>2.19</t>
        </is>
      </c>
      <c r="B1733" t="inlineStr">
        <is>
          <t>Resource 2.0 vanilla 200ml</t>
        </is>
      </c>
      <c r="C1733" t="inlineStr">
        <is>
          <t>energy</t>
        </is>
      </c>
      <c r="D1733" s="9" t="inlineStr">
        <is>
          <t>PASS</t>
        </is>
      </c>
      <c r="E1733" t="inlineStr">
        <is>
          <t>200.0 kcal/100ml</t>
        </is>
      </c>
      <c r="F1733">
        <f> 200.0 kcal/100ml</f>
        <v/>
      </c>
      <c r="G1733" t="inlineStr"/>
    </row>
    <row r="1734">
      <c r="A1734" t="inlineStr">
        <is>
          <t>2.19</t>
        </is>
      </c>
      <c r="B1734" t="inlineStr">
        <is>
          <t>Resource 2.0 vanilla 200ml</t>
        </is>
      </c>
      <c r="C1734" t="inlineStr">
        <is>
          <t>protein</t>
        </is>
      </c>
      <c r="D1734" s="9" t="inlineStr">
        <is>
          <t>PASS</t>
        </is>
      </c>
      <c r="E1734" t="inlineStr">
        <is>
          <t>9.0 g/100ml</t>
        </is>
      </c>
      <c r="F1734">
        <f> 10.0 g/100ml</f>
        <v/>
      </c>
      <c r="G1734" t="inlineStr"/>
    </row>
    <row r="1735">
      <c r="A1735" t="inlineStr">
        <is>
          <t>2.19</t>
        </is>
      </c>
      <c r="B1735" t="inlineStr">
        <is>
          <t>Resource 2.0 vanilla 200ml</t>
        </is>
      </c>
      <c r="C1735" t="inlineStr">
        <is>
          <t>volume</t>
        </is>
      </c>
      <c r="D1735" s="9" t="inlineStr">
        <is>
          <t>PASS</t>
        </is>
      </c>
      <c r="E1735" t="inlineStr">
        <is>
          <t>200.0 ml</t>
        </is>
      </c>
      <c r="F1735">
        <f> 200.0 ml</f>
        <v/>
      </c>
      <c r="G1735" t="inlineStr"/>
    </row>
    <row r="1736">
      <c r="A1736" t="inlineStr">
        <is>
          <t>2.19</t>
        </is>
      </c>
      <c r="B1736" t="inlineStr">
        <is>
          <t>Resource 2.0 vanilla 200ml</t>
        </is>
      </c>
      <c r="C1736" t="inlineStr">
        <is>
          <t>contains_fiber</t>
        </is>
      </c>
      <c r="D1736" s="9" t="inlineStr">
        <is>
          <t>PASS</t>
        </is>
      </c>
      <c r="E1736" t="inlineStr">
        <is>
          <t>fiber=0.0 g/100ml</t>
        </is>
      </c>
      <c r="F1736" t="inlineStr">
        <is>
          <t>no fiber</t>
        </is>
      </c>
      <c r="G1736" t="inlineStr"/>
    </row>
    <row r="1737">
      <c r="A1737" t="inlineStr">
        <is>
          <t>2.19</t>
        </is>
      </c>
      <c r="B1737" t="inlineStr">
        <is>
          <t>Resource 2.0 vanilla 200ml</t>
        </is>
      </c>
      <c r="C1737" t="inlineStr">
        <is>
          <t>gluten_free</t>
        </is>
      </c>
      <c r="D1737" s="9" t="inlineStr">
        <is>
          <t>PASS</t>
        </is>
      </c>
      <c r="E1737" t="inlineStr">
        <is>
          <t>True</t>
        </is>
      </c>
      <c r="F1737" t="inlineStr">
        <is>
          <t>True</t>
        </is>
      </c>
      <c r="G1737" t="inlineStr"/>
    </row>
    <row r="1738">
      <c r="A1738" t="inlineStr">
        <is>
          <t>2.19</t>
        </is>
      </c>
      <c r="B1738" t="inlineStr">
        <is>
          <t>Resource 2.0 apricot 200ml</t>
        </is>
      </c>
      <c r="C1738" t="inlineStr">
        <is>
          <t>energy</t>
        </is>
      </c>
      <c r="D1738" s="9" t="inlineStr">
        <is>
          <t>PASS</t>
        </is>
      </c>
      <c r="E1738" t="inlineStr">
        <is>
          <t>200.0 kcal/100ml</t>
        </is>
      </c>
      <c r="F1738">
        <f> 200.0 kcal/100ml</f>
        <v/>
      </c>
      <c r="G1738" t="inlineStr"/>
    </row>
    <row r="1739">
      <c r="A1739" t="inlineStr">
        <is>
          <t>2.19</t>
        </is>
      </c>
      <c r="B1739" t="inlineStr">
        <is>
          <t>Resource 2.0 apricot 200ml</t>
        </is>
      </c>
      <c r="C1739" t="inlineStr">
        <is>
          <t>protein</t>
        </is>
      </c>
      <c r="D1739" s="9" t="inlineStr">
        <is>
          <t>PASS</t>
        </is>
      </c>
      <c r="E1739" t="inlineStr">
        <is>
          <t>9.0 g/100ml</t>
        </is>
      </c>
      <c r="F1739">
        <f> 10.0 g/100ml</f>
        <v/>
      </c>
      <c r="G1739" t="inlineStr"/>
    </row>
    <row r="1740">
      <c r="A1740" t="inlineStr">
        <is>
          <t>2.19</t>
        </is>
      </c>
      <c r="B1740" t="inlineStr">
        <is>
          <t>Resource 2.0 apricot 200ml</t>
        </is>
      </c>
      <c r="C1740" t="inlineStr">
        <is>
          <t>volume</t>
        </is>
      </c>
      <c r="D1740" s="9" t="inlineStr">
        <is>
          <t>PASS</t>
        </is>
      </c>
      <c r="E1740" t="inlineStr">
        <is>
          <t>200.0 ml</t>
        </is>
      </c>
      <c r="F1740">
        <f> 200.0 ml</f>
        <v/>
      </c>
      <c r="G1740" t="inlineStr"/>
    </row>
    <row r="1741">
      <c r="A1741" t="inlineStr">
        <is>
          <t>2.19</t>
        </is>
      </c>
      <c r="B1741" t="inlineStr">
        <is>
          <t>Resource 2.0 apricot 200ml</t>
        </is>
      </c>
      <c r="C1741" t="inlineStr">
        <is>
          <t>contains_fiber</t>
        </is>
      </c>
      <c r="D1741" s="9" t="inlineStr">
        <is>
          <t>PASS</t>
        </is>
      </c>
      <c r="E1741" t="inlineStr">
        <is>
          <t>fiber=0.0 g/100ml</t>
        </is>
      </c>
      <c r="F1741" t="inlineStr">
        <is>
          <t>no fiber</t>
        </is>
      </c>
      <c r="G1741" t="inlineStr"/>
    </row>
    <row r="1742">
      <c r="A1742" t="inlineStr">
        <is>
          <t>2.19</t>
        </is>
      </c>
      <c r="B1742" t="inlineStr">
        <is>
          <t>Resource 2.0 apricot 200ml</t>
        </is>
      </c>
      <c r="C1742" t="inlineStr">
        <is>
          <t>gluten_free</t>
        </is>
      </c>
      <c r="D1742" s="9" t="inlineStr">
        <is>
          <t>PASS</t>
        </is>
      </c>
      <c r="E1742" t="inlineStr">
        <is>
          <t>True</t>
        </is>
      </c>
      <c r="F1742" t="inlineStr">
        <is>
          <t>True</t>
        </is>
      </c>
      <c r="G1742" t="inlineStr"/>
    </row>
    <row r="1743">
      <c r="A1743" t="inlineStr">
        <is>
          <t>2.19</t>
        </is>
      </c>
      <c r="B1743" t="inlineStr">
        <is>
          <t>Resource Junior powder 400g</t>
        </is>
      </c>
      <c r="C1743" t="inlineStr">
        <is>
          <t>energy</t>
        </is>
      </c>
      <c r="D1743" s="10" t="inlineStr">
        <is>
          <t>UNKNOWN</t>
        </is>
      </c>
      <c r="E1743" t="inlineStr">
        <is>
          <t>470.0</t>
        </is>
      </c>
      <c r="F1743">
        <f> 2.0 kkal/ml</f>
        <v/>
      </c>
      <c r="G1743" t="inlineStr">
        <is>
          <t>Incompatible units for 'energy': product is kcal/100g, requirement is kcal/100ml</t>
        </is>
      </c>
    </row>
    <row r="1744">
      <c r="A1744" t="inlineStr">
        <is>
          <t>2.19</t>
        </is>
      </c>
      <c r="B1744" t="inlineStr">
        <is>
          <t>Resource Junior powder 400g</t>
        </is>
      </c>
      <c r="C1744" t="inlineStr">
        <is>
          <t>protein</t>
        </is>
      </c>
      <c r="D1744" s="10" t="inlineStr">
        <is>
          <t>UNKNOWN</t>
        </is>
      </c>
      <c r="E1744" t="inlineStr">
        <is>
          <t>13.9</t>
        </is>
      </c>
      <c r="F1744">
        <f> 10.0 g/100ml</f>
        <v/>
      </c>
      <c r="G1744" t="inlineStr">
        <is>
          <t>Incompatible units for 'protein': product is g/100g, requirement is g/100ml</t>
        </is>
      </c>
    </row>
    <row r="1745">
      <c r="A1745" t="inlineStr">
        <is>
          <t>2.19</t>
        </is>
      </c>
      <c r="B1745" t="inlineStr">
        <is>
          <t>Resource Junior powder 400g</t>
        </is>
      </c>
      <c r="C1745" t="inlineStr">
        <is>
          <t>volume</t>
        </is>
      </c>
      <c r="D1745" s="10" t="inlineStr">
        <is>
          <t>UNKNOWN</t>
        </is>
      </c>
      <c r="E1745" t="inlineStr">
        <is>
          <t>400.0 g</t>
        </is>
      </c>
      <c r="F1745">
        <f> 200.0 ml</f>
        <v/>
      </c>
      <c r="G1745" t="inlineStr">
        <is>
          <t>Not comparable: product in g, requirement in ml</t>
        </is>
      </c>
    </row>
    <row r="1746">
      <c r="A1746" t="inlineStr">
        <is>
          <t>2.19</t>
        </is>
      </c>
      <c r="B1746" t="inlineStr">
        <is>
          <t>Resource Junior powder 400g</t>
        </is>
      </c>
      <c r="C1746" t="inlineStr">
        <is>
          <t>contains_fiber</t>
        </is>
      </c>
      <c r="D1746" s="10" t="inlineStr">
        <is>
          <t>UNKNOWN</t>
        </is>
      </c>
      <c r="E1746" t="inlineStr">
        <is>
          <t>N/A</t>
        </is>
      </c>
      <c r="F1746" t="inlineStr">
        <is>
          <t>False</t>
        </is>
      </c>
      <c r="G1746" t="inlineStr">
        <is>
          <t>Cannot determine 'contains_fiber' for this product</t>
        </is>
      </c>
    </row>
    <row r="1747">
      <c r="A1747" t="inlineStr">
        <is>
          <t>2.19</t>
        </is>
      </c>
      <c r="B1747" t="inlineStr">
        <is>
          <t>Resource Junior powder 400g</t>
        </is>
      </c>
      <c r="C1747" t="inlineStr">
        <is>
          <t>gluten_free</t>
        </is>
      </c>
      <c r="D1747" s="9" t="inlineStr">
        <is>
          <t>PASS</t>
        </is>
      </c>
      <c r="E1747" t="inlineStr">
        <is>
          <t>True</t>
        </is>
      </c>
      <c r="F1747" t="inlineStr">
        <is>
          <t>True</t>
        </is>
      </c>
      <c r="G1747" t="inlineStr"/>
    </row>
    <row r="1748">
      <c r="A1748" t="inlineStr">
        <is>
          <t>2.20</t>
        </is>
      </c>
      <c r="B1748" t="inlineStr">
        <is>
          <t>Resource 2.0 Fibre forest berry 200ml</t>
        </is>
      </c>
      <c r="C1748" t="inlineStr">
        <is>
          <t>energy</t>
        </is>
      </c>
      <c r="D1748" s="9" t="inlineStr">
        <is>
          <t>PASS</t>
        </is>
      </c>
      <c r="E1748" t="inlineStr">
        <is>
          <t>200.0 kcal/100ml</t>
        </is>
      </c>
      <c r="F1748">
        <f> 200.0 kcal/100ml</f>
        <v/>
      </c>
      <c r="G1748" t="inlineStr"/>
    </row>
    <row r="1749">
      <c r="A1749" t="inlineStr">
        <is>
          <t>2.20</t>
        </is>
      </c>
      <c r="B1749" t="inlineStr">
        <is>
          <t>Resource 2.0 Fibre forest berry 200ml</t>
        </is>
      </c>
      <c r="C1749" t="inlineStr">
        <is>
          <t>protein</t>
        </is>
      </c>
      <c r="D1749" s="9" t="inlineStr">
        <is>
          <t>PASS</t>
        </is>
      </c>
      <c r="E1749" t="inlineStr">
        <is>
          <t>9.0 g/100ml</t>
        </is>
      </c>
      <c r="F1749">
        <f> 9.0 g/100ml</f>
        <v/>
      </c>
      <c r="G1749" t="inlineStr"/>
    </row>
    <row r="1750">
      <c r="A1750" t="inlineStr">
        <is>
          <t>2.20</t>
        </is>
      </c>
      <c r="B1750" t="inlineStr">
        <is>
          <t>Resource 2.0 Fibre forest berry 200ml</t>
        </is>
      </c>
      <c r="C1750" t="inlineStr">
        <is>
          <t>fiber</t>
        </is>
      </c>
      <c r="D1750" s="9" t="inlineStr">
        <is>
          <t>PASS</t>
        </is>
      </c>
      <c r="E1750" t="inlineStr">
        <is>
          <t>2.5 g/100ml</t>
        </is>
      </c>
      <c r="F1750">
        <f> 2.5 g/100ml</f>
        <v/>
      </c>
      <c r="G1750" t="inlineStr"/>
    </row>
    <row r="1751">
      <c r="A1751" t="inlineStr">
        <is>
          <t>2.20</t>
        </is>
      </c>
      <c r="B1751" t="inlineStr">
        <is>
          <t>Resource 2.0 Fibre forest berry 200ml</t>
        </is>
      </c>
      <c r="C1751" t="inlineStr">
        <is>
          <t>volume</t>
        </is>
      </c>
      <c r="D1751" s="9" t="inlineStr">
        <is>
          <t>PASS</t>
        </is>
      </c>
      <c r="E1751" t="inlineStr">
        <is>
          <t>200.0 ml</t>
        </is>
      </c>
      <c r="F1751">
        <f> 200.0 ml</f>
        <v/>
      </c>
      <c r="G1751" t="inlineStr"/>
    </row>
    <row r="1752">
      <c r="A1752" t="inlineStr">
        <is>
          <t>2.20</t>
        </is>
      </c>
      <c r="B1752" t="inlineStr">
        <is>
          <t>Resource 2.0 Fibre coffee 200ml</t>
        </is>
      </c>
      <c r="C1752" t="inlineStr">
        <is>
          <t>energy</t>
        </is>
      </c>
      <c r="D1752" s="9" t="inlineStr">
        <is>
          <t>PASS</t>
        </is>
      </c>
      <c r="E1752" t="inlineStr">
        <is>
          <t>200.0 kcal/100ml</t>
        </is>
      </c>
      <c r="F1752">
        <f> 200.0 kcal/100ml</f>
        <v/>
      </c>
      <c r="G1752" t="inlineStr"/>
    </row>
    <row r="1753">
      <c r="A1753" t="inlineStr">
        <is>
          <t>2.20</t>
        </is>
      </c>
      <c r="B1753" t="inlineStr">
        <is>
          <t>Resource 2.0 Fibre coffee 200ml</t>
        </is>
      </c>
      <c r="C1753" t="inlineStr">
        <is>
          <t>protein</t>
        </is>
      </c>
      <c r="D1753" s="9" t="inlineStr">
        <is>
          <t>PASS</t>
        </is>
      </c>
      <c r="E1753" t="inlineStr">
        <is>
          <t>9.0 g/100ml</t>
        </is>
      </c>
      <c r="F1753">
        <f> 9.0 g/100ml</f>
        <v/>
      </c>
      <c r="G1753" t="inlineStr"/>
    </row>
    <row r="1754">
      <c r="A1754" t="inlineStr">
        <is>
          <t>2.20</t>
        </is>
      </c>
      <c r="B1754" t="inlineStr">
        <is>
          <t>Resource 2.0 Fibre coffee 200ml</t>
        </is>
      </c>
      <c r="C1754" t="inlineStr">
        <is>
          <t>fiber</t>
        </is>
      </c>
      <c r="D1754" s="9" t="inlineStr">
        <is>
          <t>PASS</t>
        </is>
      </c>
      <c r="E1754" t="inlineStr">
        <is>
          <t>2.5 g/100ml</t>
        </is>
      </c>
      <c r="F1754">
        <f> 2.5 g/100ml</f>
        <v/>
      </c>
      <c r="G1754" t="inlineStr"/>
    </row>
    <row r="1755">
      <c r="A1755" t="inlineStr">
        <is>
          <t>2.20</t>
        </is>
      </c>
      <c r="B1755" t="inlineStr">
        <is>
          <t>Resource 2.0 Fibre coffee 200ml</t>
        </is>
      </c>
      <c r="C1755" t="inlineStr">
        <is>
          <t>volume</t>
        </is>
      </c>
      <c r="D1755" s="9" t="inlineStr">
        <is>
          <t>PASS</t>
        </is>
      </c>
      <c r="E1755" t="inlineStr">
        <is>
          <t>200.0 ml</t>
        </is>
      </c>
      <c r="F1755">
        <f> 200.0 ml</f>
        <v/>
      </c>
      <c r="G1755" t="inlineStr"/>
    </row>
    <row r="1756">
      <c r="A1756" t="inlineStr">
        <is>
          <t>2.20</t>
        </is>
      </c>
      <c r="B1756" t="inlineStr">
        <is>
          <t>Resource Junior powder 400g</t>
        </is>
      </c>
      <c r="C1756" t="inlineStr">
        <is>
          <t>energy</t>
        </is>
      </c>
      <c r="D1756" s="10" t="inlineStr">
        <is>
          <t>UNKNOWN</t>
        </is>
      </c>
      <c r="E1756" t="inlineStr">
        <is>
          <t>470.0</t>
        </is>
      </c>
      <c r="F1756">
        <f> 2.0 kkal/ml</f>
        <v/>
      </c>
      <c r="G1756" t="inlineStr">
        <is>
          <t>Incompatible units for 'energy': product is kcal/100g, requirement is kcal/100ml</t>
        </is>
      </c>
    </row>
    <row r="1757">
      <c r="A1757" t="inlineStr">
        <is>
          <t>2.20</t>
        </is>
      </c>
      <c r="B1757" t="inlineStr">
        <is>
          <t>Resource Junior powder 400g</t>
        </is>
      </c>
      <c r="C1757" t="inlineStr">
        <is>
          <t>protein</t>
        </is>
      </c>
      <c r="D1757" s="10" t="inlineStr">
        <is>
          <t>UNKNOWN</t>
        </is>
      </c>
      <c r="E1757" t="inlineStr">
        <is>
          <t>13.9</t>
        </is>
      </c>
      <c r="F1757">
        <f> 9.0 g/100ml</f>
        <v/>
      </c>
      <c r="G1757" t="inlineStr">
        <is>
          <t>Incompatible units for 'protein': product is g/100g, requirement is g/100ml</t>
        </is>
      </c>
    </row>
    <row r="1758">
      <c r="A1758" t="inlineStr">
        <is>
          <t>2.20</t>
        </is>
      </c>
      <c r="B1758" t="inlineStr">
        <is>
          <t>Resource Junior powder 400g</t>
        </is>
      </c>
      <c r="C1758" t="inlineStr">
        <is>
          <t>fiber</t>
        </is>
      </c>
      <c r="D1758" s="10" t="inlineStr">
        <is>
          <t>UNKNOWN</t>
        </is>
      </c>
      <c r="E1758" t="inlineStr">
        <is>
          <t>N/A</t>
        </is>
      </c>
      <c r="F1758">
        <f> 2.5 g/100ml</f>
        <v/>
      </c>
      <c r="G1758" t="inlineStr">
        <is>
          <t>Product has no value for 'fiber'</t>
        </is>
      </c>
    </row>
    <row r="1759">
      <c r="A1759" t="inlineStr">
        <is>
          <t>2.20</t>
        </is>
      </c>
      <c r="B1759" t="inlineStr">
        <is>
          <t>Resource Junior powder 400g</t>
        </is>
      </c>
      <c r="C1759" t="inlineStr">
        <is>
          <t>volume</t>
        </is>
      </c>
      <c r="D1759" s="10" t="inlineStr">
        <is>
          <t>UNKNOWN</t>
        </is>
      </c>
      <c r="E1759" t="inlineStr">
        <is>
          <t>400.0 g</t>
        </is>
      </c>
      <c r="F1759">
        <f> 200.0 ml</f>
        <v/>
      </c>
      <c r="G1759" t="inlineStr">
        <is>
          <t>Not comparable: product in g, requirement in ml</t>
        </is>
      </c>
    </row>
    <row r="1760">
      <c r="A1760" t="inlineStr">
        <is>
          <t>2.21</t>
        </is>
      </c>
      <c r="B1760" t="inlineStr">
        <is>
          <t>Resource 2.0 Fibre forest berry 200ml</t>
        </is>
      </c>
      <c r="C1760" t="inlineStr">
        <is>
          <t>energy</t>
        </is>
      </c>
      <c r="D1760" s="9" t="inlineStr">
        <is>
          <t>PASS</t>
        </is>
      </c>
      <c r="E1760" t="inlineStr">
        <is>
          <t>200.0 kcal/100ml</t>
        </is>
      </c>
      <c r="F1760">
        <f> 200.0 kcal/100ml</f>
        <v/>
      </c>
      <c r="G1760" t="inlineStr"/>
    </row>
    <row r="1761">
      <c r="A1761" t="inlineStr">
        <is>
          <t>2.21</t>
        </is>
      </c>
      <c r="B1761" t="inlineStr">
        <is>
          <t>Resource 2.0 Fibre forest berry 200ml</t>
        </is>
      </c>
      <c r="C1761" t="inlineStr">
        <is>
          <t>protein</t>
        </is>
      </c>
      <c r="D1761" s="9" t="inlineStr">
        <is>
          <t>PASS</t>
        </is>
      </c>
      <c r="E1761" t="inlineStr">
        <is>
          <t>9.0 g/100ml</t>
        </is>
      </c>
      <c r="F1761">
        <f> 9.0 g/100ml</f>
        <v/>
      </c>
      <c r="G1761" t="inlineStr"/>
    </row>
    <row r="1762">
      <c r="A1762" t="inlineStr">
        <is>
          <t>2.21</t>
        </is>
      </c>
      <c r="B1762" t="inlineStr">
        <is>
          <t>Resource 2.0 Fibre forest berry 200ml</t>
        </is>
      </c>
      <c r="C1762" t="inlineStr">
        <is>
          <t>fiber</t>
        </is>
      </c>
      <c r="D1762" s="9" t="inlineStr">
        <is>
          <t>PASS</t>
        </is>
      </c>
      <c r="E1762" t="inlineStr">
        <is>
          <t>2.5 g/100ml</t>
        </is>
      </c>
      <c r="F1762">
        <f> 2.5 g/100ml</f>
        <v/>
      </c>
      <c r="G1762" t="inlineStr"/>
    </row>
    <row r="1763">
      <c r="A1763" t="inlineStr">
        <is>
          <t>2.21</t>
        </is>
      </c>
      <c r="B1763" t="inlineStr">
        <is>
          <t>Resource 2.0 Fibre forest berry 200ml</t>
        </is>
      </c>
      <c r="C1763" t="inlineStr">
        <is>
          <t>volume</t>
        </is>
      </c>
      <c r="D1763" s="9" t="inlineStr">
        <is>
          <t>PASS</t>
        </is>
      </c>
      <c r="E1763" t="inlineStr">
        <is>
          <t>200.0 ml</t>
        </is>
      </c>
      <c r="F1763">
        <f> 200.0 ml</f>
        <v/>
      </c>
      <c r="G1763" t="inlineStr"/>
    </row>
    <row r="1764">
      <c r="A1764" t="inlineStr">
        <is>
          <t>2.21</t>
        </is>
      </c>
      <c r="B1764" t="inlineStr">
        <is>
          <t>Resource 2.0 Fibre coffee 200ml</t>
        </is>
      </c>
      <c r="C1764" t="inlineStr">
        <is>
          <t>energy</t>
        </is>
      </c>
      <c r="D1764" s="9" t="inlineStr">
        <is>
          <t>PASS</t>
        </is>
      </c>
      <c r="E1764" t="inlineStr">
        <is>
          <t>200.0 kcal/100ml</t>
        </is>
      </c>
      <c r="F1764">
        <f> 200.0 kcal/100ml</f>
        <v/>
      </c>
      <c r="G1764" t="inlineStr"/>
    </row>
    <row r="1765">
      <c r="A1765" t="inlineStr">
        <is>
          <t>2.21</t>
        </is>
      </c>
      <c r="B1765" t="inlineStr">
        <is>
          <t>Resource 2.0 Fibre coffee 200ml</t>
        </is>
      </c>
      <c r="C1765" t="inlineStr">
        <is>
          <t>protein</t>
        </is>
      </c>
      <c r="D1765" s="9" t="inlineStr">
        <is>
          <t>PASS</t>
        </is>
      </c>
      <c r="E1765" t="inlineStr">
        <is>
          <t>9.0 g/100ml</t>
        </is>
      </c>
      <c r="F1765">
        <f> 9.0 g/100ml</f>
        <v/>
      </c>
      <c r="G1765" t="inlineStr"/>
    </row>
    <row r="1766">
      <c r="A1766" t="inlineStr">
        <is>
          <t>2.21</t>
        </is>
      </c>
      <c r="B1766" t="inlineStr">
        <is>
          <t>Resource 2.0 Fibre coffee 200ml</t>
        </is>
      </c>
      <c r="C1766" t="inlineStr">
        <is>
          <t>fiber</t>
        </is>
      </c>
      <c r="D1766" s="9" t="inlineStr">
        <is>
          <t>PASS</t>
        </is>
      </c>
      <c r="E1766" t="inlineStr">
        <is>
          <t>2.5 g/100ml</t>
        </is>
      </c>
      <c r="F1766">
        <f> 2.5 g/100ml</f>
        <v/>
      </c>
      <c r="G1766" t="inlineStr"/>
    </row>
    <row r="1767">
      <c r="A1767" t="inlineStr">
        <is>
          <t>2.21</t>
        </is>
      </c>
      <c r="B1767" t="inlineStr">
        <is>
          <t>Resource 2.0 Fibre coffee 200ml</t>
        </is>
      </c>
      <c r="C1767" t="inlineStr">
        <is>
          <t>volume</t>
        </is>
      </c>
      <c r="D1767" s="9" t="inlineStr">
        <is>
          <t>PASS</t>
        </is>
      </c>
      <c r="E1767" t="inlineStr">
        <is>
          <t>200.0 ml</t>
        </is>
      </c>
      <c r="F1767">
        <f> 200.0 ml</f>
        <v/>
      </c>
      <c r="G1767" t="inlineStr"/>
    </row>
    <row r="1768">
      <c r="A1768" t="inlineStr">
        <is>
          <t>2.21</t>
        </is>
      </c>
      <c r="B1768" t="inlineStr">
        <is>
          <t>Resource Junior powder 400g</t>
        </is>
      </c>
      <c r="C1768" t="inlineStr">
        <is>
          <t>energy</t>
        </is>
      </c>
      <c r="D1768" s="10" t="inlineStr">
        <is>
          <t>UNKNOWN</t>
        </is>
      </c>
      <c r="E1768" t="inlineStr">
        <is>
          <t>470.0</t>
        </is>
      </c>
      <c r="F1768">
        <f> 2.0 kkal/ml</f>
        <v/>
      </c>
      <c r="G1768" t="inlineStr">
        <is>
          <t>Incompatible units for 'energy': product is kcal/100g, requirement is kcal/100ml</t>
        </is>
      </c>
    </row>
    <row r="1769">
      <c r="A1769" t="inlineStr">
        <is>
          <t>2.21</t>
        </is>
      </c>
      <c r="B1769" t="inlineStr">
        <is>
          <t>Resource Junior powder 400g</t>
        </is>
      </c>
      <c r="C1769" t="inlineStr">
        <is>
          <t>protein</t>
        </is>
      </c>
      <c r="D1769" s="10" t="inlineStr">
        <is>
          <t>UNKNOWN</t>
        </is>
      </c>
      <c r="E1769" t="inlineStr">
        <is>
          <t>13.9</t>
        </is>
      </c>
      <c r="F1769">
        <f> 9.0 g/100ml</f>
        <v/>
      </c>
      <c r="G1769" t="inlineStr">
        <is>
          <t>Incompatible units for 'protein': product is g/100g, requirement is g/100ml</t>
        </is>
      </c>
    </row>
    <row r="1770">
      <c r="A1770" t="inlineStr">
        <is>
          <t>2.21</t>
        </is>
      </c>
      <c r="B1770" t="inlineStr">
        <is>
          <t>Resource Junior powder 400g</t>
        </is>
      </c>
      <c r="C1770" t="inlineStr">
        <is>
          <t>fiber</t>
        </is>
      </c>
      <c r="D1770" s="10" t="inlineStr">
        <is>
          <t>UNKNOWN</t>
        </is>
      </c>
      <c r="E1770" t="inlineStr">
        <is>
          <t>N/A</t>
        </is>
      </c>
      <c r="F1770">
        <f> 2.5 g/100ml</f>
        <v/>
      </c>
      <c r="G1770" t="inlineStr">
        <is>
          <t>Product has no value for 'fiber'</t>
        </is>
      </c>
    </row>
    <row r="1771">
      <c r="A1771" t="inlineStr">
        <is>
          <t>2.21</t>
        </is>
      </c>
      <c r="B1771" t="inlineStr">
        <is>
          <t>Resource Junior powder 400g</t>
        </is>
      </c>
      <c r="C1771" t="inlineStr">
        <is>
          <t>volume</t>
        </is>
      </c>
      <c r="D1771" s="10" t="inlineStr">
        <is>
          <t>UNKNOWN</t>
        </is>
      </c>
      <c r="E1771" t="inlineStr">
        <is>
          <t>400.0 g</t>
        </is>
      </c>
      <c r="F1771">
        <f> 200.0 ml</f>
        <v/>
      </c>
      <c r="G1771" t="inlineStr">
        <is>
          <t>Not comparable: product in g, requirement in ml</t>
        </is>
      </c>
    </row>
    <row r="1772">
      <c r="A1772" t="inlineStr">
        <is>
          <t>2.22</t>
        </is>
      </c>
      <c r="B1772" t="inlineStr">
        <is>
          <t>Resource Diabet Plus vanilla 200ml</t>
        </is>
      </c>
      <c r="C1772" t="inlineStr">
        <is>
          <t>energy</t>
        </is>
      </c>
      <c r="D1772" s="9" t="inlineStr">
        <is>
          <t>PASS</t>
        </is>
      </c>
      <c r="E1772" t="inlineStr">
        <is>
          <t>160.0 kcal/100ml</t>
        </is>
      </c>
      <c r="F1772">
        <f> 160.0 kcal/100ml</f>
        <v/>
      </c>
      <c r="G1772" t="inlineStr"/>
    </row>
    <row r="1773">
      <c r="A1773" t="inlineStr">
        <is>
          <t>2.22</t>
        </is>
      </c>
      <c r="B1773" t="inlineStr">
        <is>
          <t>Resource Diabet Plus vanilla 200ml</t>
        </is>
      </c>
      <c r="C1773" t="inlineStr">
        <is>
          <t>protein</t>
        </is>
      </c>
      <c r="D1773" s="9" t="inlineStr">
        <is>
          <t>PASS</t>
        </is>
      </c>
      <c r="E1773" t="inlineStr">
        <is>
          <t>9.0 g/100ml</t>
        </is>
      </c>
      <c r="F1773">
        <f> 9.0 g/100ml</f>
        <v/>
      </c>
      <c r="G1773" t="inlineStr"/>
    </row>
    <row r="1774">
      <c r="A1774" t="inlineStr">
        <is>
          <t>2.22</t>
        </is>
      </c>
      <c r="B1774" t="inlineStr">
        <is>
          <t>Resource Diabet Plus vanilla 200ml</t>
        </is>
      </c>
      <c r="C1774" t="inlineStr">
        <is>
          <t>fiber</t>
        </is>
      </c>
      <c r="D1774" s="9" t="inlineStr">
        <is>
          <t>PASS</t>
        </is>
      </c>
      <c r="E1774" t="inlineStr">
        <is>
          <t>2.5 g/100ml</t>
        </is>
      </c>
      <c r="F1774">
        <f> 2.5 g/100ml</f>
        <v/>
      </c>
      <c r="G1774" t="inlineStr"/>
    </row>
    <row r="1775">
      <c r="A1775" t="inlineStr">
        <is>
          <t>2.22</t>
        </is>
      </c>
      <c r="B1775" t="inlineStr">
        <is>
          <t>Resource Diabet Plus vanilla 200ml</t>
        </is>
      </c>
      <c r="C1775" t="inlineStr">
        <is>
          <t>volume</t>
        </is>
      </c>
      <c r="D1775" s="9" t="inlineStr">
        <is>
          <t>PASS</t>
        </is>
      </c>
      <c r="E1775" t="inlineStr">
        <is>
          <t>200.0 ml</t>
        </is>
      </c>
      <c r="F1775">
        <f> 200.0 ml</f>
        <v/>
      </c>
      <c r="G1775" t="inlineStr"/>
    </row>
    <row r="1776">
      <c r="A1776" t="inlineStr">
        <is>
          <t>2.22</t>
        </is>
      </c>
      <c r="B1776" t="inlineStr">
        <is>
          <t>Resource Diabet Plus vanilla 200ml</t>
        </is>
      </c>
      <c r="C1776" t="inlineStr">
        <is>
          <t>contains_fiber</t>
        </is>
      </c>
      <c r="D1776" s="9" t="inlineStr">
        <is>
          <t>PASS</t>
        </is>
      </c>
      <c r="E1776" t="inlineStr">
        <is>
          <t>fiber=2.5 g/100ml</t>
        </is>
      </c>
      <c r="F1776" t="inlineStr">
        <is>
          <t>contains fiber</t>
        </is>
      </c>
      <c r="G1776" t="inlineStr"/>
    </row>
    <row r="1777">
      <c r="A1777" t="inlineStr">
        <is>
          <t>2.22</t>
        </is>
      </c>
      <c r="B1777" t="inlineStr">
        <is>
          <t>Resource Diabet Plus vanilla 200ml</t>
        </is>
      </c>
      <c r="C1777" t="inlineStr">
        <is>
          <t>gluten_free</t>
        </is>
      </c>
      <c r="D1777" s="9" t="inlineStr">
        <is>
          <t>PASS</t>
        </is>
      </c>
      <c r="E1777" t="inlineStr">
        <is>
          <t>True</t>
        </is>
      </c>
      <c r="F1777" t="inlineStr">
        <is>
          <t>True</t>
        </is>
      </c>
      <c r="G1777" t="inlineStr"/>
    </row>
    <row r="1778">
      <c r="A1778" t="inlineStr">
        <is>
          <t>2.22</t>
        </is>
      </c>
      <c r="B1778" t="inlineStr">
        <is>
          <t>Resource Diabet Plus strawberry 200ml</t>
        </is>
      </c>
      <c r="C1778" t="inlineStr">
        <is>
          <t>energy</t>
        </is>
      </c>
      <c r="D1778" s="9" t="inlineStr">
        <is>
          <t>PASS</t>
        </is>
      </c>
      <c r="E1778" t="inlineStr">
        <is>
          <t>160.0 kcal/100ml</t>
        </is>
      </c>
      <c r="F1778">
        <f> 160.0 kcal/100ml</f>
        <v/>
      </c>
      <c r="G1778" t="inlineStr"/>
    </row>
    <row r="1779">
      <c r="A1779" t="inlineStr">
        <is>
          <t>2.22</t>
        </is>
      </c>
      <c r="B1779" t="inlineStr">
        <is>
          <t>Resource Diabet Plus strawberry 200ml</t>
        </is>
      </c>
      <c r="C1779" t="inlineStr">
        <is>
          <t>protein</t>
        </is>
      </c>
      <c r="D1779" s="9" t="inlineStr">
        <is>
          <t>PASS</t>
        </is>
      </c>
      <c r="E1779" t="inlineStr">
        <is>
          <t>9.0 g/100ml</t>
        </is>
      </c>
      <c r="F1779">
        <f> 9.0 g/100ml</f>
        <v/>
      </c>
      <c r="G1779" t="inlineStr"/>
    </row>
    <row r="1780">
      <c r="A1780" t="inlineStr">
        <is>
          <t>2.22</t>
        </is>
      </c>
      <c r="B1780" t="inlineStr">
        <is>
          <t>Resource Diabet Plus strawberry 200ml</t>
        </is>
      </c>
      <c r="C1780" t="inlineStr">
        <is>
          <t>fiber</t>
        </is>
      </c>
      <c r="D1780" s="9" t="inlineStr">
        <is>
          <t>PASS</t>
        </is>
      </c>
      <c r="E1780" t="inlineStr">
        <is>
          <t>2.5 g/100ml</t>
        </is>
      </c>
      <c r="F1780">
        <f> 2.5 g/100ml</f>
        <v/>
      </c>
      <c r="G1780" t="inlineStr"/>
    </row>
    <row r="1781">
      <c r="A1781" t="inlineStr">
        <is>
          <t>2.22</t>
        </is>
      </c>
      <c r="B1781" t="inlineStr">
        <is>
          <t>Resource Diabet Plus strawberry 200ml</t>
        </is>
      </c>
      <c r="C1781" t="inlineStr">
        <is>
          <t>volume</t>
        </is>
      </c>
      <c r="D1781" s="9" t="inlineStr">
        <is>
          <t>PASS</t>
        </is>
      </c>
      <c r="E1781" t="inlineStr">
        <is>
          <t>200.0 ml</t>
        </is>
      </c>
      <c r="F1781">
        <f> 200.0 ml</f>
        <v/>
      </c>
      <c r="G1781" t="inlineStr"/>
    </row>
    <row r="1782">
      <c r="A1782" t="inlineStr">
        <is>
          <t>2.22</t>
        </is>
      </c>
      <c r="B1782" t="inlineStr">
        <is>
          <t>Resource Diabet Plus strawberry 200ml</t>
        </is>
      </c>
      <c r="C1782" t="inlineStr">
        <is>
          <t>contains_fiber</t>
        </is>
      </c>
      <c r="D1782" s="9" t="inlineStr">
        <is>
          <t>PASS</t>
        </is>
      </c>
      <c r="E1782" t="inlineStr">
        <is>
          <t>fiber=2.5 g/100ml</t>
        </is>
      </c>
      <c r="F1782" t="inlineStr">
        <is>
          <t>contains fiber</t>
        </is>
      </c>
      <c r="G1782" t="inlineStr"/>
    </row>
    <row r="1783">
      <c r="A1783" t="inlineStr">
        <is>
          <t>2.22</t>
        </is>
      </c>
      <c r="B1783" t="inlineStr">
        <is>
          <t>Resource Diabet Plus strawberry 200ml</t>
        </is>
      </c>
      <c r="C1783" t="inlineStr">
        <is>
          <t>gluten_free</t>
        </is>
      </c>
      <c r="D1783" s="9" t="inlineStr">
        <is>
          <t>PASS</t>
        </is>
      </c>
      <c r="E1783" t="inlineStr">
        <is>
          <t>True</t>
        </is>
      </c>
      <c r="F1783" t="inlineStr">
        <is>
          <t>True</t>
        </is>
      </c>
      <c r="G1783" t="inlineStr"/>
    </row>
    <row r="1784">
      <c r="A1784" t="inlineStr">
        <is>
          <t>2.22</t>
        </is>
      </c>
      <c r="B1784" t="inlineStr">
        <is>
          <t>Resource Junior powder 400g</t>
        </is>
      </c>
      <c r="C1784" t="inlineStr">
        <is>
          <t>energy</t>
        </is>
      </c>
      <c r="D1784" s="10" t="inlineStr">
        <is>
          <t>UNKNOWN</t>
        </is>
      </c>
      <c r="E1784" t="inlineStr">
        <is>
          <t>470.0</t>
        </is>
      </c>
      <c r="F1784">
        <f> 1.6 kkal/ml</f>
        <v/>
      </c>
      <c r="G1784" t="inlineStr">
        <is>
          <t>Incompatible units for 'energy': product is kcal/100g, requirement is kcal/100ml</t>
        </is>
      </c>
    </row>
    <row r="1785">
      <c r="A1785" t="inlineStr">
        <is>
          <t>2.22</t>
        </is>
      </c>
      <c r="B1785" t="inlineStr">
        <is>
          <t>Resource Junior powder 400g</t>
        </is>
      </c>
      <c r="C1785" t="inlineStr">
        <is>
          <t>protein</t>
        </is>
      </c>
      <c r="D1785" s="10" t="inlineStr">
        <is>
          <t>UNKNOWN</t>
        </is>
      </c>
      <c r="E1785" t="inlineStr">
        <is>
          <t>13.9</t>
        </is>
      </c>
      <c r="F1785">
        <f> 9.0 g/100ml</f>
        <v/>
      </c>
      <c r="G1785" t="inlineStr">
        <is>
          <t>Incompatible units for 'protein': product is g/100g, requirement is g/100ml</t>
        </is>
      </c>
    </row>
    <row r="1786">
      <c r="A1786" t="inlineStr">
        <is>
          <t>2.22</t>
        </is>
      </c>
      <c r="B1786" t="inlineStr">
        <is>
          <t>Resource Junior powder 400g</t>
        </is>
      </c>
      <c r="C1786" t="inlineStr">
        <is>
          <t>fiber</t>
        </is>
      </c>
      <c r="D1786" s="10" t="inlineStr">
        <is>
          <t>UNKNOWN</t>
        </is>
      </c>
      <c r="E1786" t="inlineStr">
        <is>
          <t>N/A</t>
        </is>
      </c>
      <c r="F1786">
        <f> 2.5 g/100ml</f>
        <v/>
      </c>
      <c r="G1786" t="inlineStr">
        <is>
          <t>Product has no value for 'fiber'</t>
        </is>
      </c>
    </row>
    <row r="1787">
      <c r="A1787" t="inlineStr">
        <is>
          <t>2.22</t>
        </is>
      </c>
      <c r="B1787" t="inlineStr">
        <is>
          <t>Resource Junior powder 400g</t>
        </is>
      </c>
      <c r="C1787" t="inlineStr">
        <is>
          <t>volume</t>
        </is>
      </c>
      <c r="D1787" s="10" t="inlineStr">
        <is>
          <t>UNKNOWN</t>
        </is>
      </c>
      <c r="E1787" t="inlineStr">
        <is>
          <t>400.0 g</t>
        </is>
      </c>
      <c r="F1787">
        <f> 200.0 ml</f>
        <v/>
      </c>
      <c r="G1787" t="inlineStr">
        <is>
          <t>Not comparable: product in g, requirement in ml</t>
        </is>
      </c>
    </row>
    <row r="1788">
      <c r="A1788" t="inlineStr">
        <is>
          <t>2.22</t>
        </is>
      </c>
      <c r="B1788" t="inlineStr">
        <is>
          <t>Resource Junior powder 400g</t>
        </is>
      </c>
      <c r="C1788" t="inlineStr">
        <is>
          <t>contains_fiber</t>
        </is>
      </c>
      <c r="D1788" s="10" t="inlineStr">
        <is>
          <t>UNKNOWN</t>
        </is>
      </c>
      <c r="E1788" t="inlineStr">
        <is>
          <t>N/A</t>
        </is>
      </c>
      <c r="F1788" t="inlineStr">
        <is>
          <t>True</t>
        </is>
      </c>
      <c r="G1788" t="inlineStr">
        <is>
          <t>Cannot determine 'contains_fiber' for this product</t>
        </is>
      </c>
    </row>
    <row r="1789">
      <c r="A1789" t="inlineStr">
        <is>
          <t>2.22</t>
        </is>
      </c>
      <c r="B1789" t="inlineStr">
        <is>
          <t>Resource Junior powder 400g</t>
        </is>
      </c>
      <c r="C1789" t="inlineStr">
        <is>
          <t>gluten_free</t>
        </is>
      </c>
      <c r="D1789" s="9" t="inlineStr">
        <is>
          <t>PASS</t>
        </is>
      </c>
      <c r="E1789" t="inlineStr">
        <is>
          <t>True</t>
        </is>
      </c>
      <c r="F1789" t="inlineStr">
        <is>
          <t>True</t>
        </is>
      </c>
      <c r="G1789" t="inlineStr"/>
    </row>
    <row r="1790">
      <c r="A1790" t="inlineStr">
        <is>
          <t>2.23</t>
        </is>
      </c>
      <c r="B1790" t="inlineStr">
        <is>
          <t>Resource Diabet Plus vanilla 200ml</t>
        </is>
      </c>
      <c r="C1790" t="inlineStr">
        <is>
          <t>energy</t>
        </is>
      </c>
      <c r="D1790" s="9" t="inlineStr">
        <is>
          <t>PASS</t>
        </is>
      </c>
      <c r="E1790" t="inlineStr">
        <is>
          <t>160.0 kcal/100ml</t>
        </is>
      </c>
      <c r="F1790">
        <f> 160.0 kcal/100ml</f>
        <v/>
      </c>
      <c r="G1790" t="inlineStr"/>
    </row>
    <row r="1791">
      <c r="A1791" t="inlineStr">
        <is>
          <t>2.23</t>
        </is>
      </c>
      <c r="B1791" t="inlineStr">
        <is>
          <t>Resource Diabet Plus vanilla 200ml</t>
        </is>
      </c>
      <c r="C1791" t="inlineStr">
        <is>
          <t>protein</t>
        </is>
      </c>
      <c r="D1791" s="9" t="inlineStr">
        <is>
          <t>PASS</t>
        </is>
      </c>
      <c r="E1791" t="inlineStr">
        <is>
          <t>9.0 g/100ml</t>
        </is>
      </c>
      <c r="F1791">
        <f> 9.0 g/100ml</f>
        <v/>
      </c>
      <c r="G1791" t="inlineStr"/>
    </row>
    <row r="1792">
      <c r="A1792" t="inlineStr">
        <is>
          <t>2.23</t>
        </is>
      </c>
      <c r="B1792" t="inlineStr">
        <is>
          <t>Resource Diabet Plus vanilla 200ml</t>
        </is>
      </c>
      <c r="C1792" t="inlineStr">
        <is>
          <t>fiber</t>
        </is>
      </c>
      <c r="D1792" s="9" t="inlineStr">
        <is>
          <t>PASS</t>
        </is>
      </c>
      <c r="E1792" t="inlineStr">
        <is>
          <t>2.5 g/100ml</t>
        </is>
      </c>
      <c r="F1792">
        <f> 2.5 g/100ml</f>
        <v/>
      </c>
      <c r="G1792" t="inlineStr"/>
    </row>
    <row r="1793">
      <c r="A1793" t="inlineStr">
        <is>
          <t>2.23</t>
        </is>
      </c>
      <c r="B1793" t="inlineStr">
        <is>
          <t>Resource Diabet Plus vanilla 200ml</t>
        </is>
      </c>
      <c r="C1793" t="inlineStr">
        <is>
          <t>volume</t>
        </is>
      </c>
      <c r="D1793" s="9" t="inlineStr">
        <is>
          <t>PASS</t>
        </is>
      </c>
      <c r="E1793" t="inlineStr">
        <is>
          <t>200.0 ml</t>
        </is>
      </c>
      <c r="F1793">
        <f> 200.0 ml</f>
        <v/>
      </c>
      <c r="G1793" t="inlineStr"/>
    </row>
    <row r="1794">
      <c r="A1794" t="inlineStr">
        <is>
          <t>2.23</t>
        </is>
      </c>
      <c r="B1794" t="inlineStr">
        <is>
          <t>Resource Diabet Plus vanilla 200ml</t>
        </is>
      </c>
      <c r="C1794" t="inlineStr">
        <is>
          <t>contains_fiber</t>
        </is>
      </c>
      <c r="D1794" s="9" t="inlineStr">
        <is>
          <t>PASS</t>
        </is>
      </c>
      <c r="E1794" t="inlineStr">
        <is>
          <t>fiber=2.5 g/100ml</t>
        </is>
      </c>
      <c r="F1794" t="inlineStr">
        <is>
          <t>contains fiber</t>
        </is>
      </c>
      <c r="G1794" t="inlineStr"/>
    </row>
    <row r="1795">
      <c r="A1795" t="inlineStr">
        <is>
          <t>2.23</t>
        </is>
      </c>
      <c r="B1795" t="inlineStr">
        <is>
          <t>Resource Diabet Plus vanilla 200ml</t>
        </is>
      </c>
      <c r="C1795" t="inlineStr">
        <is>
          <t>gluten_free</t>
        </is>
      </c>
      <c r="D1795" s="9" t="inlineStr">
        <is>
          <t>PASS</t>
        </is>
      </c>
      <c r="E1795" t="inlineStr">
        <is>
          <t>True</t>
        </is>
      </c>
      <c r="F1795" t="inlineStr">
        <is>
          <t>True</t>
        </is>
      </c>
      <c r="G1795" t="inlineStr"/>
    </row>
    <row r="1796">
      <c r="A1796" t="inlineStr">
        <is>
          <t>2.23</t>
        </is>
      </c>
      <c r="B1796" t="inlineStr">
        <is>
          <t>Resource Diabet Plus strawberry 200ml</t>
        </is>
      </c>
      <c r="C1796" t="inlineStr">
        <is>
          <t>energy</t>
        </is>
      </c>
      <c r="D1796" s="9" t="inlineStr">
        <is>
          <t>PASS</t>
        </is>
      </c>
      <c r="E1796" t="inlineStr">
        <is>
          <t>160.0 kcal/100ml</t>
        </is>
      </c>
      <c r="F1796">
        <f> 160.0 kcal/100ml</f>
        <v/>
      </c>
      <c r="G1796" t="inlineStr"/>
    </row>
    <row r="1797">
      <c r="A1797" t="inlineStr">
        <is>
          <t>2.23</t>
        </is>
      </c>
      <c r="B1797" t="inlineStr">
        <is>
          <t>Resource Diabet Plus strawberry 200ml</t>
        </is>
      </c>
      <c r="C1797" t="inlineStr">
        <is>
          <t>protein</t>
        </is>
      </c>
      <c r="D1797" s="9" t="inlineStr">
        <is>
          <t>PASS</t>
        </is>
      </c>
      <c r="E1797" t="inlineStr">
        <is>
          <t>9.0 g/100ml</t>
        </is>
      </c>
      <c r="F1797">
        <f> 9.0 g/100ml</f>
        <v/>
      </c>
      <c r="G1797" t="inlineStr"/>
    </row>
    <row r="1798">
      <c r="A1798" t="inlineStr">
        <is>
          <t>2.23</t>
        </is>
      </c>
      <c r="B1798" t="inlineStr">
        <is>
          <t>Resource Diabet Plus strawberry 200ml</t>
        </is>
      </c>
      <c r="C1798" t="inlineStr">
        <is>
          <t>fiber</t>
        </is>
      </c>
      <c r="D1798" s="9" t="inlineStr">
        <is>
          <t>PASS</t>
        </is>
      </c>
      <c r="E1798" t="inlineStr">
        <is>
          <t>2.5 g/100ml</t>
        </is>
      </c>
      <c r="F1798">
        <f> 2.5 g/100ml</f>
        <v/>
      </c>
      <c r="G1798" t="inlineStr"/>
    </row>
    <row r="1799">
      <c r="A1799" t="inlineStr">
        <is>
          <t>2.23</t>
        </is>
      </c>
      <c r="B1799" t="inlineStr">
        <is>
          <t>Resource Diabet Plus strawberry 200ml</t>
        </is>
      </c>
      <c r="C1799" t="inlineStr">
        <is>
          <t>volume</t>
        </is>
      </c>
      <c r="D1799" s="9" t="inlineStr">
        <is>
          <t>PASS</t>
        </is>
      </c>
      <c r="E1799" t="inlineStr">
        <is>
          <t>200.0 ml</t>
        </is>
      </c>
      <c r="F1799">
        <f> 200.0 ml</f>
        <v/>
      </c>
      <c r="G1799" t="inlineStr"/>
    </row>
    <row r="1800">
      <c r="A1800" t="inlineStr">
        <is>
          <t>2.23</t>
        </is>
      </c>
      <c r="B1800" t="inlineStr">
        <is>
          <t>Resource Diabet Plus strawberry 200ml</t>
        </is>
      </c>
      <c r="C1800" t="inlineStr">
        <is>
          <t>contains_fiber</t>
        </is>
      </c>
      <c r="D1800" s="9" t="inlineStr">
        <is>
          <t>PASS</t>
        </is>
      </c>
      <c r="E1800" t="inlineStr">
        <is>
          <t>fiber=2.5 g/100ml</t>
        </is>
      </c>
      <c r="F1800" t="inlineStr">
        <is>
          <t>contains fiber</t>
        </is>
      </c>
      <c r="G1800" t="inlineStr"/>
    </row>
    <row r="1801">
      <c r="A1801" t="inlineStr">
        <is>
          <t>2.23</t>
        </is>
      </c>
      <c r="B1801" t="inlineStr">
        <is>
          <t>Resource Diabet Plus strawberry 200ml</t>
        </is>
      </c>
      <c r="C1801" t="inlineStr">
        <is>
          <t>gluten_free</t>
        </is>
      </c>
      <c r="D1801" s="9" t="inlineStr">
        <is>
          <t>PASS</t>
        </is>
      </c>
      <c r="E1801" t="inlineStr">
        <is>
          <t>True</t>
        </is>
      </c>
      <c r="F1801" t="inlineStr">
        <is>
          <t>True</t>
        </is>
      </c>
      <c r="G1801" t="inlineStr"/>
    </row>
    <row r="1802">
      <c r="A1802" t="inlineStr">
        <is>
          <t>2.23</t>
        </is>
      </c>
      <c r="B1802" t="inlineStr">
        <is>
          <t>Resource Junior powder 400g</t>
        </is>
      </c>
      <c r="C1802" t="inlineStr">
        <is>
          <t>energy</t>
        </is>
      </c>
      <c r="D1802" s="10" t="inlineStr">
        <is>
          <t>UNKNOWN</t>
        </is>
      </c>
      <c r="E1802" t="inlineStr">
        <is>
          <t>470.0</t>
        </is>
      </c>
      <c r="F1802">
        <f> 1.6 kkal/ml</f>
        <v/>
      </c>
      <c r="G1802" t="inlineStr">
        <is>
          <t>Incompatible units for 'energy': product is kcal/100g, requirement is kcal/100ml</t>
        </is>
      </c>
    </row>
    <row r="1803">
      <c r="A1803" t="inlineStr">
        <is>
          <t>2.23</t>
        </is>
      </c>
      <c r="B1803" t="inlineStr">
        <is>
          <t>Resource Junior powder 400g</t>
        </is>
      </c>
      <c r="C1803" t="inlineStr">
        <is>
          <t>protein</t>
        </is>
      </c>
      <c r="D1803" s="10" t="inlineStr">
        <is>
          <t>UNKNOWN</t>
        </is>
      </c>
      <c r="E1803" t="inlineStr">
        <is>
          <t>13.9</t>
        </is>
      </c>
      <c r="F1803">
        <f> 9.0 g/100ml</f>
        <v/>
      </c>
      <c r="G1803" t="inlineStr">
        <is>
          <t>Incompatible units for 'protein': product is g/100g, requirement is g/100ml</t>
        </is>
      </c>
    </row>
    <row r="1804">
      <c r="A1804" t="inlineStr">
        <is>
          <t>2.23</t>
        </is>
      </c>
      <c r="B1804" t="inlineStr">
        <is>
          <t>Resource Junior powder 400g</t>
        </is>
      </c>
      <c r="C1804" t="inlineStr">
        <is>
          <t>fiber</t>
        </is>
      </c>
      <c r="D1804" s="10" t="inlineStr">
        <is>
          <t>UNKNOWN</t>
        </is>
      </c>
      <c r="E1804" t="inlineStr">
        <is>
          <t>N/A</t>
        </is>
      </c>
      <c r="F1804">
        <f> 2.5 g/100ml</f>
        <v/>
      </c>
      <c r="G1804" t="inlineStr">
        <is>
          <t>Product has no value for 'fiber'</t>
        </is>
      </c>
    </row>
    <row r="1805">
      <c r="A1805" t="inlineStr">
        <is>
          <t>2.23</t>
        </is>
      </c>
      <c r="B1805" t="inlineStr">
        <is>
          <t>Resource Junior powder 400g</t>
        </is>
      </c>
      <c r="C1805" t="inlineStr">
        <is>
          <t>volume</t>
        </is>
      </c>
      <c r="D1805" s="10" t="inlineStr">
        <is>
          <t>UNKNOWN</t>
        </is>
      </c>
      <c r="E1805" t="inlineStr">
        <is>
          <t>400.0 g</t>
        </is>
      </c>
      <c r="F1805">
        <f> 200.0 ml</f>
        <v/>
      </c>
      <c r="G1805" t="inlineStr">
        <is>
          <t>Not comparable: product in g, requirement in ml</t>
        </is>
      </c>
    </row>
    <row r="1806">
      <c r="A1806" t="inlineStr">
        <is>
          <t>2.23</t>
        </is>
      </c>
      <c r="B1806" t="inlineStr">
        <is>
          <t>Resource Junior powder 400g</t>
        </is>
      </c>
      <c r="C1806" t="inlineStr">
        <is>
          <t>contains_fiber</t>
        </is>
      </c>
      <c r="D1806" s="10" t="inlineStr">
        <is>
          <t>UNKNOWN</t>
        </is>
      </c>
      <c r="E1806" t="inlineStr">
        <is>
          <t>N/A</t>
        </is>
      </c>
      <c r="F1806" t="inlineStr">
        <is>
          <t>True</t>
        </is>
      </c>
      <c r="G1806" t="inlineStr">
        <is>
          <t>Cannot determine 'contains_fiber' for this product</t>
        </is>
      </c>
    </row>
    <row r="1807">
      <c r="A1807" t="inlineStr">
        <is>
          <t>2.23</t>
        </is>
      </c>
      <c r="B1807" t="inlineStr">
        <is>
          <t>Resource Junior powder 400g</t>
        </is>
      </c>
      <c r="C1807" t="inlineStr">
        <is>
          <t>gluten_free</t>
        </is>
      </c>
      <c r="D1807" s="9" t="inlineStr">
        <is>
          <t>PASS</t>
        </is>
      </c>
      <c r="E1807" t="inlineStr">
        <is>
          <t>True</t>
        </is>
      </c>
      <c r="F1807" t="inlineStr">
        <is>
          <t>True</t>
        </is>
      </c>
      <c r="G1807" t="inlineStr"/>
    </row>
    <row r="1808">
      <c r="A1808" t="inlineStr">
        <is>
          <t>2.24</t>
        </is>
      </c>
      <c r="B1808" t="inlineStr">
        <is>
          <t>Isosource Standard 500 ml</t>
        </is>
      </c>
      <c r="C1808" t="inlineStr">
        <is>
          <t>formulation</t>
        </is>
      </c>
      <c r="D1808" s="11" t="inlineStr">
        <is>
          <t>FAIL</t>
        </is>
      </c>
      <c r="E1808" t="inlineStr">
        <is>
          <t>liquid</t>
        </is>
      </c>
      <c r="F1808" t="inlineStr">
        <is>
          <t>powder</t>
        </is>
      </c>
      <c r="G1808" t="inlineStr">
        <is>
          <t>'liquid' != 'powder'</t>
        </is>
      </c>
    </row>
    <row r="1809">
      <c r="A1809" t="inlineStr">
        <is>
          <t>2.24</t>
        </is>
      </c>
      <c r="B1809" t="inlineStr">
        <is>
          <t>Isosource Standard 500 ml</t>
        </is>
      </c>
      <c r="C1809" t="inlineStr">
        <is>
          <t>route</t>
        </is>
      </c>
      <c r="D1809" s="9" t="inlineStr">
        <is>
          <t>PASS</t>
        </is>
      </c>
      <c r="E1809" t="inlineStr">
        <is>
          <t>enteral</t>
        </is>
      </c>
      <c r="F1809" t="inlineStr">
        <is>
          <t>enteral</t>
        </is>
      </c>
      <c r="G1809" t="inlineStr"/>
    </row>
    <row r="1810">
      <c r="A1810" t="inlineStr">
        <is>
          <t>2.24</t>
        </is>
      </c>
      <c r="B1810" t="inlineStr">
        <is>
          <t>Isosource Standard 1000 ml</t>
        </is>
      </c>
      <c r="C1810" t="inlineStr">
        <is>
          <t>formulation</t>
        </is>
      </c>
      <c r="D1810" s="11" t="inlineStr">
        <is>
          <t>FAIL</t>
        </is>
      </c>
      <c r="E1810" t="inlineStr">
        <is>
          <t>liquid</t>
        </is>
      </c>
      <c r="F1810" t="inlineStr">
        <is>
          <t>powder</t>
        </is>
      </c>
      <c r="G1810" t="inlineStr">
        <is>
          <t>'liquid' != 'powder'</t>
        </is>
      </c>
    </row>
    <row r="1811">
      <c r="A1811" t="inlineStr">
        <is>
          <t>2.24</t>
        </is>
      </c>
      <c r="B1811" t="inlineStr">
        <is>
          <t>Isosource Standard 1000 ml</t>
        </is>
      </c>
      <c r="C1811" t="inlineStr">
        <is>
          <t>route</t>
        </is>
      </c>
      <c r="D1811" s="9" t="inlineStr">
        <is>
          <t>PASS</t>
        </is>
      </c>
      <c r="E1811" t="inlineStr">
        <is>
          <t>enteral</t>
        </is>
      </c>
      <c r="F1811" t="inlineStr">
        <is>
          <t>enteral</t>
        </is>
      </c>
      <c r="G1811" t="inlineStr"/>
    </row>
    <row r="1812">
      <c r="A1812" t="inlineStr">
        <is>
          <t>2.24</t>
        </is>
      </c>
      <c r="B1812" t="inlineStr">
        <is>
          <t>Isosource Standard Fibre 500 ml</t>
        </is>
      </c>
      <c r="C1812" t="inlineStr">
        <is>
          <t>formulation</t>
        </is>
      </c>
      <c r="D1812" s="11" t="inlineStr">
        <is>
          <t>FAIL</t>
        </is>
      </c>
      <c r="E1812" t="inlineStr">
        <is>
          <t>liquid</t>
        </is>
      </c>
      <c r="F1812" t="inlineStr">
        <is>
          <t>powder</t>
        </is>
      </c>
      <c r="G1812" t="inlineStr">
        <is>
          <t>'liquid' != 'powder'</t>
        </is>
      </c>
    </row>
    <row r="1813">
      <c r="A1813" t="inlineStr">
        <is>
          <t>2.24</t>
        </is>
      </c>
      <c r="B1813" t="inlineStr">
        <is>
          <t>Isosource Standard Fibre 500 ml</t>
        </is>
      </c>
      <c r="C1813" t="inlineStr">
        <is>
          <t>route</t>
        </is>
      </c>
      <c r="D1813" s="9" t="inlineStr">
        <is>
          <t>PASS</t>
        </is>
      </c>
      <c r="E1813" t="inlineStr">
        <is>
          <t>enteral</t>
        </is>
      </c>
      <c r="F1813" t="inlineStr">
        <is>
          <t>enteral</t>
        </is>
      </c>
      <c r="G1813" t="inlineStr"/>
    </row>
    <row r="1814">
      <c r="A1814" t="inlineStr">
        <is>
          <t>2.25</t>
        </is>
      </c>
      <c r="B1814" t="inlineStr">
        <is>
          <t>Resource Junior powder 400g</t>
        </is>
      </c>
      <c r="C1814" t="inlineStr">
        <is>
          <t>energy</t>
        </is>
      </c>
      <c r="D1814" s="9" t="inlineStr">
        <is>
          <t>PASS</t>
        </is>
      </c>
      <c r="E1814" t="inlineStr">
        <is>
          <t>470.0 kcal/100g</t>
        </is>
      </c>
      <c r="F1814" t="inlineStr">
        <is>
          <t>&lt;= 470.0 kcal/100g</t>
        </is>
      </c>
      <c r="G1814" t="inlineStr"/>
    </row>
    <row r="1815">
      <c r="A1815" t="inlineStr">
        <is>
          <t>2.25</t>
        </is>
      </c>
      <c r="B1815" t="inlineStr">
        <is>
          <t>Resource Junior powder 400g</t>
        </is>
      </c>
      <c r="C1815" t="inlineStr">
        <is>
          <t>osmolarity</t>
        </is>
      </c>
      <c r="D1815" s="9" t="inlineStr">
        <is>
          <t>PASS</t>
        </is>
      </c>
      <c r="E1815" t="inlineStr">
        <is>
          <t>330.0 mOsm/l</t>
        </is>
      </c>
      <c r="F1815" t="inlineStr">
        <is>
          <t>&lt;= 330.0 mOsm/l</t>
        </is>
      </c>
      <c r="G1815" t="inlineStr"/>
    </row>
    <row r="1816">
      <c r="A1816" t="inlineStr">
        <is>
          <t>2.25</t>
        </is>
      </c>
      <c r="B1816" t="inlineStr">
        <is>
          <t>Resource Junior powder 400g</t>
        </is>
      </c>
      <c r="C1816" t="inlineStr">
        <is>
          <t>protein</t>
        </is>
      </c>
      <c r="D1816" s="9" t="inlineStr">
        <is>
          <t>PASS</t>
        </is>
      </c>
      <c r="E1816" t="inlineStr">
        <is>
          <t>13.9 g/100g</t>
        </is>
      </c>
      <c r="F1816">
        <f> 13.9 g/100g</f>
        <v/>
      </c>
      <c r="G1816" t="inlineStr"/>
    </row>
    <row r="1817">
      <c r="A1817" t="inlineStr">
        <is>
          <t>2.25</t>
        </is>
      </c>
      <c r="B1817" t="inlineStr">
        <is>
          <t>Resource Junior powder 400g</t>
        </is>
      </c>
      <c r="C1817" t="inlineStr">
        <is>
          <t>carbohydrates</t>
        </is>
      </c>
      <c r="D1817" s="9" t="inlineStr">
        <is>
          <t>PASS</t>
        </is>
      </c>
      <c r="E1817" t="inlineStr">
        <is>
          <t>60.7 g/100g</t>
        </is>
      </c>
      <c r="F1817">
        <f> 60.7 g/100g</f>
        <v/>
      </c>
      <c r="G1817" t="inlineStr"/>
    </row>
    <row r="1818">
      <c r="A1818" t="inlineStr">
        <is>
          <t>2.25</t>
        </is>
      </c>
      <c r="B1818" t="inlineStr">
        <is>
          <t>Resource Junior powder 400g</t>
        </is>
      </c>
      <c r="C1818" t="inlineStr">
        <is>
          <t>gluten_free</t>
        </is>
      </c>
      <c r="D1818" s="9" t="inlineStr">
        <is>
          <t>PASS</t>
        </is>
      </c>
      <c r="E1818" t="inlineStr">
        <is>
          <t>True</t>
        </is>
      </c>
      <c r="F1818" t="inlineStr">
        <is>
          <t>True</t>
        </is>
      </c>
      <c r="G1818" t="inlineStr"/>
    </row>
    <row r="1819">
      <c r="A1819" t="inlineStr">
        <is>
          <t>2.25</t>
        </is>
      </c>
      <c r="B1819" t="inlineStr">
        <is>
          <t>Resource Junior powder 400g</t>
        </is>
      </c>
      <c r="C1819" t="inlineStr">
        <is>
          <t>formulation</t>
        </is>
      </c>
      <c r="D1819" s="9" t="inlineStr">
        <is>
          <t>PASS</t>
        </is>
      </c>
      <c r="E1819" t="inlineStr">
        <is>
          <t>powder</t>
        </is>
      </c>
      <c r="F1819" t="inlineStr">
        <is>
          <t>powder</t>
        </is>
      </c>
      <c r="G1819" t="inlineStr"/>
    </row>
    <row r="1820">
      <c r="A1820" t="inlineStr">
        <is>
          <t>2.25</t>
        </is>
      </c>
      <c r="B1820" t="inlineStr">
        <is>
          <t>Resource Junior powder 400g</t>
        </is>
      </c>
      <c r="C1820" t="inlineStr">
        <is>
          <t>route</t>
        </is>
      </c>
      <c r="D1820" s="11" t="inlineStr">
        <is>
          <t>FAIL</t>
        </is>
      </c>
      <c r="E1820" t="inlineStr">
        <is>
          <t>oral</t>
        </is>
      </c>
      <c r="F1820" t="inlineStr">
        <is>
          <t>enteral</t>
        </is>
      </c>
      <c r="G1820" t="inlineStr">
        <is>
          <t>'oral' != 'enteral'</t>
        </is>
      </c>
    </row>
    <row r="1821">
      <c r="A1821" t="inlineStr">
        <is>
          <t>2.25</t>
        </is>
      </c>
      <c r="B1821" t="inlineStr">
        <is>
          <t>Modulen IBD powder 400g</t>
        </is>
      </c>
      <c r="C1821" t="inlineStr">
        <is>
          <t>energy</t>
        </is>
      </c>
      <c r="D1821" s="9" t="inlineStr">
        <is>
          <t>PASS</t>
        </is>
      </c>
      <c r="E1821" t="inlineStr">
        <is>
          <t>493.0 kcal/100g</t>
        </is>
      </c>
      <c r="F1821" t="inlineStr">
        <is>
          <t>&lt;= 470.0 kcal/100g</t>
        </is>
      </c>
      <c r="G1821" t="inlineStr"/>
    </row>
    <row r="1822">
      <c r="A1822" t="inlineStr">
        <is>
          <t>2.25</t>
        </is>
      </c>
      <c r="B1822" t="inlineStr">
        <is>
          <t>Modulen IBD powder 400g</t>
        </is>
      </c>
      <c r="C1822" t="inlineStr">
        <is>
          <t>osmolarity</t>
        </is>
      </c>
      <c r="D1822" s="9" t="inlineStr">
        <is>
          <t>PASS</t>
        </is>
      </c>
      <c r="E1822" t="inlineStr">
        <is>
          <t>290.0 mOsm/l</t>
        </is>
      </c>
      <c r="F1822" t="inlineStr">
        <is>
          <t>&lt;= 330.0 mOsm/l</t>
        </is>
      </c>
      <c r="G1822" t="inlineStr"/>
    </row>
    <row r="1823">
      <c r="A1823" t="inlineStr">
        <is>
          <t>2.25</t>
        </is>
      </c>
      <c r="B1823" t="inlineStr">
        <is>
          <t>Modulen IBD powder 400g</t>
        </is>
      </c>
      <c r="C1823" t="inlineStr">
        <is>
          <t>protein</t>
        </is>
      </c>
      <c r="D1823" s="11" t="inlineStr">
        <is>
          <t>FAIL</t>
        </is>
      </c>
      <c r="E1823" t="inlineStr">
        <is>
          <t>17.5 g/100g</t>
        </is>
      </c>
      <c r="F1823">
        <f> 13.9 g/100g</f>
        <v/>
      </c>
      <c r="G1823" t="inlineStr">
        <is>
          <t>17.5 does not satisfy = 13.9</t>
        </is>
      </c>
    </row>
    <row r="1824">
      <c r="A1824" t="inlineStr">
        <is>
          <t>2.25</t>
        </is>
      </c>
      <c r="B1824" t="inlineStr">
        <is>
          <t>Modulen IBD powder 400g</t>
        </is>
      </c>
      <c r="C1824" t="inlineStr">
        <is>
          <t>carbohydrates</t>
        </is>
      </c>
      <c r="D1824" s="11" t="inlineStr">
        <is>
          <t>FAIL</t>
        </is>
      </c>
      <c r="E1824" t="inlineStr">
        <is>
          <t>54.0 g/100g</t>
        </is>
      </c>
      <c r="F1824">
        <f> 60.7 g/100g</f>
        <v/>
      </c>
      <c r="G1824" t="inlineStr">
        <is>
          <t>54.0 does not satisfy = 60.7</t>
        </is>
      </c>
    </row>
    <row r="1825">
      <c r="A1825" t="inlineStr">
        <is>
          <t>2.25</t>
        </is>
      </c>
      <c r="B1825" t="inlineStr">
        <is>
          <t>Modulen IBD powder 400g</t>
        </is>
      </c>
      <c r="C1825" t="inlineStr">
        <is>
          <t>gluten_free</t>
        </is>
      </c>
      <c r="D1825" s="9" t="inlineStr">
        <is>
          <t>PASS</t>
        </is>
      </c>
      <c r="E1825" t="inlineStr">
        <is>
          <t>True</t>
        </is>
      </c>
      <c r="F1825" t="inlineStr">
        <is>
          <t>True</t>
        </is>
      </c>
      <c r="G1825" t="inlineStr"/>
    </row>
    <row r="1826">
      <c r="A1826" t="inlineStr">
        <is>
          <t>2.25</t>
        </is>
      </c>
      <c r="B1826" t="inlineStr">
        <is>
          <t>Modulen IBD powder 400g</t>
        </is>
      </c>
      <c r="C1826" t="inlineStr">
        <is>
          <t>formulation</t>
        </is>
      </c>
      <c r="D1826" s="9" t="inlineStr">
        <is>
          <t>PASS</t>
        </is>
      </c>
      <c r="E1826" t="inlineStr">
        <is>
          <t>powder</t>
        </is>
      </c>
      <c r="F1826" t="inlineStr">
        <is>
          <t>powder</t>
        </is>
      </c>
      <c r="G1826" t="inlineStr"/>
    </row>
    <row r="1827">
      <c r="A1827" t="inlineStr">
        <is>
          <t>2.25</t>
        </is>
      </c>
      <c r="B1827" t="inlineStr">
        <is>
          <t>Modulen IBD powder 400g</t>
        </is>
      </c>
      <c r="C1827" t="inlineStr">
        <is>
          <t>route</t>
        </is>
      </c>
      <c r="D1827" s="11" t="inlineStr">
        <is>
          <t>FAIL</t>
        </is>
      </c>
      <c r="E1827" t="inlineStr">
        <is>
          <t>oral</t>
        </is>
      </c>
      <c r="F1827" t="inlineStr">
        <is>
          <t>enteral</t>
        </is>
      </c>
      <c r="G1827" t="inlineStr">
        <is>
          <t>'oral' != 'enteral'</t>
        </is>
      </c>
    </row>
    <row r="1828">
      <c r="A1828" t="inlineStr">
        <is>
          <t>2.25</t>
        </is>
      </c>
      <c r="B1828" t="inlineStr">
        <is>
          <t>Isosource Standard 500 ml</t>
        </is>
      </c>
      <c r="C1828" t="inlineStr">
        <is>
          <t>energy</t>
        </is>
      </c>
      <c r="D1828" s="10" t="inlineStr">
        <is>
          <t>UNKNOWN</t>
        </is>
      </c>
      <c r="E1828" t="inlineStr">
        <is>
          <t>103.0</t>
        </is>
      </c>
      <c r="F1828" t="inlineStr">
        <is>
          <t>&lt;= 4.7 kcal/g</t>
        </is>
      </c>
      <c r="G1828" t="inlineStr">
        <is>
          <t>Incompatible units for 'energy': product is kcal/100ml, requirement is kcal/100g</t>
        </is>
      </c>
    </row>
    <row r="1829">
      <c r="A1829" t="inlineStr">
        <is>
          <t>2.25</t>
        </is>
      </c>
      <c r="B1829" t="inlineStr">
        <is>
          <t>Isosource Standard 500 ml</t>
        </is>
      </c>
      <c r="C1829" t="inlineStr">
        <is>
          <t>osmolarity</t>
        </is>
      </c>
      <c r="D1829" s="9" t="inlineStr">
        <is>
          <t>PASS</t>
        </is>
      </c>
      <c r="E1829" t="inlineStr">
        <is>
          <t>234.0 mOsm/l</t>
        </is>
      </c>
      <c r="F1829" t="inlineStr">
        <is>
          <t>&lt;= 330.0 mOsm/l</t>
        </is>
      </c>
      <c r="G1829" t="inlineStr"/>
    </row>
    <row r="1830">
      <c r="A1830" t="inlineStr">
        <is>
          <t>2.25</t>
        </is>
      </c>
      <c r="B1830" t="inlineStr">
        <is>
          <t>Isosource Standard 500 ml</t>
        </is>
      </c>
      <c r="C1830" t="inlineStr">
        <is>
          <t>protein</t>
        </is>
      </c>
      <c r="D1830" s="10" t="inlineStr">
        <is>
          <t>UNKNOWN</t>
        </is>
      </c>
      <c r="E1830" t="inlineStr">
        <is>
          <t>4.0</t>
        </is>
      </c>
      <c r="F1830">
        <f> 13.9 g/100g</f>
        <v/>
      </c>
      <c r="G1830" t="inlineStr">
        <is>
          <t>Incompatible units for 'protein': product is g/100ml, requirement is g/100g</t>
        </is>
      </c>
    </row>
    <row r="1831">
      <c r="A1831" t="inlineStr">
        <is>
          <t>2.25</t>
        </is>
      </c>
      <c r="B1831" t="inlineStr">
        <is>
          <t>Isosource Standard 500 ml</t>
        </is>
      </c>
      <c r="C1831" t="inlineStr">
        <is>
          <t>carbohydrates</t>
        </is>
      </c>
      <c r="D1831" s="10" t="inlineStr">
        <is>
          <t>UNKNOWN</t>
        </is>
      </c>
      <c r="E1831" t="inlineStr">
        <is>
          <t>13.8</t>
        </is>
      </c>
      <c r="F1831">
        <f> 60.7 g/100g</f>
        <v/>
      </c>
      <c r="G1831" t="inlineStr">
        <is>
          <t>Incompatible units for 'carbohydrates': product is g/100ml, requirement is g/100g</t>
        </is>
      </c>
    </row>
    <row r="1832">
      <c r="A1832" t="inlineStr">
        <is>
          <t>2.25</t>
        </is>
      </c>
      <c r="B1832" t="inlineStr">
        <is>
          <t>Isosource Standard 500 ml</t>
        </is>
      </c>
      <c r="C1832" t="inlineStr">
        <is>
          <t>gluten_free</t>
        </is>
      </c>
      <c r="D1832" s="9" t="inlineStr">
        <is>
          <t>PASS</t>
        </is>
      </c>
      <c r="E1832" t="inlineStr">
        <is>
          <t>True</t>
        </is>
      </c>
      <c r="F1832" t="inlineStr">
        <is>
          <t>True</t>
        </is>
      </c>
      <c r="G1832" t="inlineStr"/>
    </row>
    <row r="1833">
      <c r="A1833" t="inlineStr">
        <is>
          <t>2.25</t>
        </is>
      </c>
      <c r="B1833" t="inlineStr">
        <is>
          <t>Isosource Standard 500 ml</t>
        </is>
      </c>
      <c r="C1833" t="inlineStr">
        <is>
          <t>formulation</t>
        </is>
      </c>
      <c r="D1833" s="11" t="inlineStr">
        <is>
          <t>FAIL</t>
        </is>
      </c>
      <c r="E1833" t="inlineStr">
        <is>
          <t>liquid</t>
        </is>
      </c>
      <c r="F1833" t="inlineStr">
        <is>
          <t>powder</t>
        </is>
      </c>
      <c r="G1833" t="inlineStr">
        <is>
          <t>'liquid' != 'powder'</t>
        </is>
      </c>
    </row>
    <row r="1834">
      <c r="A1834" t="inlineStr">
        <is>
          <t>2.25</t>
        </is>
      </c>
      <c r="B1834" t="inlineStr">
        <is>
          <t>Isosource Standard 500 ml</t>
        </is>
      </c>
      <c r="C1834" t="inlineStr">
        <is>
          <t>route</t>
        </is>
      </c>
      <c r="D1834" s="9" t="inlineStr">
        <is>
          <t>PASS</t>
        </is>
      </c>
      <c r="E1834" t="inlineStr">
        <is>
          <t>enteral</t>
        </is>
      </c>
      <c r="F1834" t="inlineStr">
        <is>
          <t>enteral</t>
        </is>
      </c>
      <c r="G1834" t="inlineStr"/>
    </row>
    <row r="1835">
      <c r="A1835" t="inlineStr">
        <is>
          <t>2.26</t>
        </is>
      </c>
      <c r="B1835" t="inlineStr">
        <is>
          <t>Resource Junior chocolate 200ml</t>
        </is>
      </c>
      <c r="C1835" t="inlineStr">
        <is>
          <t>energy</t>
        </is>
      </c>
      <c r="D1835" s="9" t="inlineStr">
        <is>
          <t>PASS</t>
        </is>
      </c>
      <c r="E1835" t="inlineStr">
        <is>
          <t>153.0 kcal/100ml</t>
        </is>
      </c>
      <c r="F1835" t="inlineStr">
        <is>
          <t>&lt;= 153.0 kcal/100ml</t>
        </is>
      </c>
      <c r="G1835" t="inlineStr"/>
    </row>
    <row r="1836">
      <c r="A1836" t="inlineStr">
        <is>
          <t>2.26</t>
        </is>
      </c>
      <c r="B1836" t="inlineStr">
        <is>
          <t>Resource Junior chocolate 200ml</t>
        </is>
      </c>
      <c r="C1836" t="inlineStr">
        <is>
          <t>osmolarity</t>
        </is>
      </c>
      <c r="D1836" s="9" t="inlineStr">
        <is>
          <t>PASS</t>
        </is>
      </c>
      <c r="E1836" t="inlineStr">
        <is>
          <t>346.0 mOsm/l</t>
        </is>
      </c>
      <c r="F1836" t="inlineStr">
        <is>
          <t>&lt;= 346.0 mOsm/l</t>
        </is>
      </c>
      <c r="G1836" t="inlineStr"/>
    </row>
    <row r="1837">
      <c r="A1837" t="inlineStr">
        <is>
          <t>2.26</t>
        </is>
      </c>
      <c r="B1837" t="inlineStr">
        <is>
          <t>Resource Junior chocolate 200ml</t>
        </is>
      </c>
      <c r="C1837" t="inlineStr">
        <is>
          <t>protein</t>
        </is>
      </c>
      <c r="D1837" s="9" t="inlineStr">
        <is>
          <t>PASS</t>
        </is>
      </c>
      <c r="E1837" t="inlineStr">
        <is>
          <t>3.0 g/100ml</t>
        </is>
      </c>
      <c r="F1837">
        <f> 3.0 g/100ml</f>
        <v/>
      </c>
      <c r="G1837" t="inlineStr"/>
    </row>
    <row r="1838">
      <c r="A1838" t="inlineStr">
        <is>
          <t>2.26</t>
        </is>
      </c>
      <c r="B1838" t="inlineStr">
        <is>
          <t>Resource Junior chocolate 200ml</t>
        </is>
      </c>
      <c r="C1838" t="inlineStr">
        <is>
          <t>carbohydrates</t>
        </is>
      </c>
      <c r="D1838" s="9" t="inlineStr">
        <is>
          <t>PASS</t>
        </is>
      </c>
      <c r="E1838" t="inlineStr">
        <is>
          <t>21.0 g/100ml</t>
        </is>
      </c>
      <c r="F1838">
        <f> 21.0 g/100ml</f>
        <v/>
      </c>
      <c r="G1838" t="inlineStr"/>
    </row>
    <row r="1839">
      <c r="A1839" t="inlineStr">
        <is>
          <t>2.26</t>
        </is>
      </c>
      <c r="B1839" t="inlineStr">
        <is>
          <t>Resource Junior chocolate 200ml</t>
        </is>
      </c>
      <c r="C1839" t="inlineStr">
        <is>
          <t>volume</t>
        </is>
      </c>
      <c r="D1839" s="9" t="inlineStr">
        <is>
          <t>PASS</t>
        </is>
      </c>
      <c r="E1839" t="inlineStr">
        <is>
          <t>200.0 ml</t>
        </is>
      </c>
      <c r="F1839">
        <f> 200.0 ml</f>
        <v/>
      </c>
      <c r="G1839" t="inlineStr"/>
    </row>
    <row r="1840">
      <c r="A1840" t="inlineStr">
        <is>
          <t>2.26</t>
        </is>
      </c>
      <c r="B1840" t="inlineStr">
        <is>
          <t>Resource Junior chocolate 200ml</t>
        </is>
      </c>
      <c r="C1840" t="inlineStr">
        <is>
          <t>gluten_free</t>
        </is>
      </c>
      <c r="D1840" s="9" t="inlineStr">
        <is>
          <t>PASS</t>
        </is>
      </c>
      <c r="E1840" t="inlineStr">
        <is>
          <t>True</t>
        </is>
      </c>
      <c r="F1840" t="inlineStr">
        <is>
          <t>True</t>
        </is>
      </c>
      <c r="G1840" t="inlineStr"/>
    </row>
    <row r="1841">
      <c r="A1841" t="inlineStr">
        <is>
          <t>2.26</t>
        </is>
      </c>
      <c r="B1841" t="inlineStr">
        <is>
          <t>Resource Junior chocolate 200ml</t>
        </is>
      </c>
      <c r="C1841" t="inlineStr">
        <is>
          <t>route</t>
        </is>
      </c>
      <c r="D1841" s="11" t="inlineStr">
        <is>
          <t>FAIL</t>
        </is>
      </c>
      <c r="E1841" t="inlineStr">
        <is>
          <t>oral</t>
        </is>
      </c>
      <c r="F1841" t="inlineStr">
        <is>
          <t>enteral</t>
        </is>
      </c>
      <c r="G1841" t="inlineStr">
        <is>
          <t>'oral' != 'enteral'</t>
        </is>
      </c>
    </row>
    <row r="1842">
      <c r="A1842" t="inlineStr">
        <is>
          <t>2.26</t>
        </is>
      </c>
      <c r="B1842" t="inlineStr">
        <is>
          <t>Isosource Energy 500 ml</t>
        </is>
      </c>
      <c r="C1842" t="inlineStr">
        <is>
          <t>energy</t>
        </is>
      </c>
      <c r="D1842" s="9" t="inlineStr">
        <is>
          <t>PASS</t>
        </is>
      </c>
      <c r="E1842" t="inlineStr">
        <is>
          <t>159.0 kcal/100ml</t>
        </is>
      </c>
      <c r="F1842" t="inlineStr">
        <is>
          <t>&lt;= 153.0 kcal/100ml</t>
        </is>
      </c>
      <c r="G1842" t="inlineStr"/>
    </row>
    <row r="1843">
      <c r="A1843" t="inlineStr">
        <is>
          <t>2.26</t>
        </is>
      </c>
      <c r="B1843" t="inlineStr">
        <is>
          <t>Isosource Energy 500 ml</t>
        </is>
      </c>
      <c r="C1843" t="inlineStr">
        <is>
          <t>osmolarity</t>
        </is>
      </c>
      <c r="D1843" s="9" t="inlineStr">
        <is>
          <t>PASS</t>
        </is>
      </c>
      <c r="E1843" t="inlineStr">
        <is>
          <t>290.0 mOsm/l</t>
        </is>
      </c>
      <c r="F1843" t="inlineStr">
        <is>
          <t>&lt;= 346.0 mOsm/l</t>
        </is>
      </c>
      <c r="G1843" t="inlineStr"/>
    </row>
    <row r="1844">
      <c r="A1844" t="inlineStr">
        <is>
          <t>2.26</t>
        </is>
      </c>
      <c r="B1844" t="inlineStr">
        <is>
          <t>Isosource Energy 500 ml</t>
        </is>
      </c>
      <c r="C1844" t="inlineStr">
        <is>
          <t>protein</t>
        </is>
      </c>
      <c r="D1844" s="11" t="inlineStr">
        <is>
          <t>FAIL</t>
        </is>
      </c>
      <c r="E1844" t="inlineStr">
        <is>
          <t>6.2 g/100ml</t>
        </is>
      </c>
      <c r="F1844">
        <f> 3.0 g/100ml</f>
        <v/>
      </c>
      <c r="G1844" t="inlineStr">
        <is>
          <t>6.2 does not satisfy = 3.0</t>
        </is>
      </c>
    </row>
    <row r="1845">
      <c r="A1845" t="inlineStr">
        <is>
          <t>2.26</t>
        </is>
      </c>
      <c r="B1845" t="inlineStr">
        <is>
          <t>Isosource Energy 500 ml</t>
        </is>
      </c>
      <c r="C1845" t="inlineStr">
        <is>
          <t>carbohydrates</t>
        </is>
      </c>
      <c r="D1845" s="9" t="inlineStr">
        <is>
          <t>PASS</t>
        </is>
      </c>
      <c r="E1845" t="inlineStr">
        <is>
          <t>20.0 g/100ml</t>
        </is>
      </c>
      <c r="F1845">
        <f> 21.0 g/100ml</f>
        <v/>
      </c>
      <c r="G1845" t="inlineStr"/>
    </row>
    <row r="1846">
      <c r="A1846" t="inlineStr">
        <is>
          <t>2.26</t>
        </is>
      </c>
      <c r="B1846" t="inlineStr">
        <is>
          <t>Isosource Energy 500 ml</t>
        </is>
      </c>
      <c r="C1846" t="inlineStr">
        <is>
          <t>volume</t>
        </is>
      </c>
      <c r="D1846" s="11" t="inlineStr">
        <is>
          <t>FAIL</t>
        </is>
      </c>
      <c r="E1846" t="inlineStr">
        <is>
          <t>500.0 ml</t>
        </is>
      </c>
      <c r="F1846">
        <f> 200.0 ml</f>
        <v/>
      </c>
      <c r="G1846" t="inlineStr">
        <is>
          <t>500.0 ml != 200.0 ml</t>
        </is>
      </c>
    </row>
    <row r="1847">
      <c r="A1847" t="inlineStr">
        <is>
          <t>2.26</t>
        </is>
      </c>
      <c r="B1847" t="inlineStr">
        <is>
          <t>Isosource Energy 500 ml</t>
        </is>
      </c>
      <c r="C1847" t="inlineStr">
        <is>
          <t>gluten_free</t>
        </is>
      </c>
      <c r="D1847" s="9" t="inlineStr">
        <is>
          <t>PASS</t>
        </is>
      </c>
      <c r="E1847" t="inlineStr">
        <is>
          <t>True</t>
        </is>
      </c>
      <c r="F1847" t="inlineStr">
        <is>
          <t>True</t>
        </is>
      </c>
      <c r="G1847" t="inlineStr"/>
    </row>
    <row r="1848">
      <c r="A1848" t="inlineStr">
        <is>
          <t>2.26</t>
        </is>
      </c>
      <c r="B1848" t="inlineStr">
        <is>
          <t>Isosource Energy 500 ml</t>
        </is>
      </c>
      <c r="C1848" t="inlineStr">
        <is>
          <t>route</t>
        </is>
      </c>
      <c r="D1848" s="9" t="inlineStr">
        <is>
          <t>PASS</t>
        </is>
      </c>
      <c r="E1848" t="inlineStr">
        <is>
          <t>enteral</t>
        </is>
      </c>
      <c r="F1848" t="inlineStr">
        <is>
          <t>enteral</t>
        </is>
      </c>
      <c r="G1848" t="inlineStr"/>
    </row>
    <row r="1849">
      <c r="A1849" t="inlineStr">
        <is>
          <t>2.26</t>
        </is>
      </c>
      <c r="B1849" t="inlineStr">
        <is>
          <t>Peptamen Junior 500 ml</t>
        </is>
      </c>
      <c r="C1849" t="inlineStr">
        <is>
          <t>energy</t>
        </is>
      </c>
      <c r="D1849" s="9" t="inlineStr">
        <is>
          <t>PASS</t>
        </is>
      </c>
      <c r="E1849" t="inlineStr">
        <is>
          <t>100.0 kcal/100ml</t>
        </is>
      </c>
      <c r="F1849" t="inlineStr">
        <is>
          <t>&lt;= 153.0 kcal/100ml</t>
        </is>
      </c>
      <c r="G1849" t="inlineStr"/>
    </row>
    <row r="1850">
      <c r="A1850" t="inlineStr">
        <is>
          <t>2.26</t>
        </is>
      </c>
      <c r="B1850" t="inlineStr">
        <is>
          <t>Peptamen Junior 500 ml</t>
        </is>
      </c>
      <c r="C1850" t="inlineStr">
        <is>
          <t>osmolarity</t>
        </is>
      </c>
      <c r="D1850" s="9" t="inlineStr">
        <is>
          <t>PASS</t>
        </is>
      </c>
      <c r="E1850" t="inlineStr">
        <is>
          <t>220.0 mOsm/l</t>
        </is>
      </c>
      <c r="F1850" t="inlineStr">
        <is>
          <t>&lt;= 346.0 mOsm/l</t>
        </is>
      </c>
      <c r="G1850" t="inlineStr"/>
    </row>
    <row r="1851">
      <c r="A1851" t="inlineStr">
        <is>
          <t>2.26</t>
        </is>
      </c>
      <c r="B1851" t="inlineStr">
        <is>
          <t>Peptamen Junior 500 ml</t>
        </is>
      </c>
      <c r="C1851" t="inlineStr">
        <is>
          <t>protein</t>
        </is>
      </c>
      <c r="D1851" s="9" t="inlineStr">
        <is>
          <t>PASS</t>
        </is>
      </c>
      <c r="E1851" t="inlineStr">
        <is>
          <t>3.0 g/100ml</t>
        </is>
      </c>
      <c r="F1851">
        <f> 3.0 g/100ml</f>
        <v/>
      </c>
      <c r="G1851" t="inlineStr"/>
    </row>
    <row r="1852">
      <c r="A1852" t="inlineStr">
        <is>
          <t>2.26</t>
        </is>
      </c>
      <c r="B1852" t="inlineStr">
        <is>
          <t>Peptamen Junior 500 ml</t>
        </is>
      </c>
      <c r="C1852" t="inlineStr">
        <is>
          <t>carbohydrates</t>
        </is>
      </c>
      <c r="D1852" s="11" t="inlineStr">
        <is>
          <t>FAIL</t>
        </is>
      </c>
      <c r="E1852" t="inlineStr">
        <is>
          <t>11.4 g/100ml</t>
        </is>
      </c>
      <c r="F1852">
        <f> 21.0 g/100ml</f>
        <v/>
      </c>
      <c r="G1852" t="inlineStr">
        <is>
          <t>11.4 does not satisfy = 21.0</t>
        </is>
      </c>
    </row>
    <row r="1853">
      <c r="A1853" t="inlineStr">
        <is>
          <t>2.26</t>
        </is>
      </c>
      <c r="B1853" t="inlineStr">
        <is>
          <t>Peptamen Junior 500 ml</t>
        </is>
      </c>
      <c r="C1853" t="inlineStr">
        <is>
          <t>volume</t>
        </is>
      </c>
      <c r="D1853" s="11" t="inlineStr">
        <is>
          <t>FAIL</t>
        </is>
      </c>
      <c r="E1853" t="inlineStr">
        <is>
          <t>500.0 ml</t>
        </is>
      </c>
      <c r="F1853">
        <f> 200.0 ml</f>
        <v/>
      </c>
      <c r="G1853" t="inlineStr">
        <is>
          <t>500.0 ml != 200.0 ml</t>
        </is>
      </c>
    </row>
    <row r="1854">
      <c r="A1854" t="inlineStr">
        <is>
          <t>2.26</t>
        </is>
      </c>
      <c r="B1854" t="inlineStr">
        <is>
          <t>Peptamen Junior 500 ml</t>
        </is>
      </c>
      <c r="C1854" t="inlineStr">
        <is>
          <t>gluten_free</t>
        </is>
      </c>
      <c r="D1854" s="9" t="inlineStr">
        <is>
          <t>PASS</t>
        </is>
      </c>
      <c r="E1854" t="inlineStr">
        <is>
          <t>True</t>
        </is>
      </c>
      <c r="F1854" t="inlineStr">
        <is>
          <t>True</t>
        </is>
      </c>
      <c r="G1854" t="inlineStr"/>
    </row>
    <row r="1855">
      <c r="A1855" t="inlineStr">
        <is>
          <t>2.26</t>
        </is>
      </c>
      <c r="B1855" t="inlineStr">
        <is>
          <t>Peptamen Junior 500 ml</t>
        </is>
      </c>
      <c r="C1855" t="inlineStr">
        <is>
          <t>route</t>
        </is>
      </c>
      <c r="D1855" s="9" t="inlineStr">
        <is>
          <t>PASS</t>
        </is>
      </c>
      <c r="E1855" t="inlineStr">
        <is>
          <t>enteral</t>
        </is>
      </c>
      <c r="F1855" t="inlineStr">
        <is>
          <t>enteral</t>
        </is>
      </c>
      <c r="G1855" t="inlineStr"/>
    </row>
    <row r="1856">
      <c r="A1856" t="inlineStr">
        <is>
          <t>2.27</t>
        </is>
      </c>
      <c r="B1856" t="inlineStr">
        <is>
          <t>Resource Junior chocolate 200ml</t>
        </is>
      </c>
      <c r="C1856" t="inlineStr">
        <is>
          <t>energy</t>
        </is>
      </c>
      <c r="D1856" s="9" t="inlineStr">
        <is>
          <t>PASS</t>
        </is>
      </c>
      <c r="E1856" t="inlineStr">
        <is>
          <t>153.0 kcal/100ml</t>
        </is>
      </c>
      <c r="F1856" t="inlineStr">
        <is>
          <t>&lt;= 153.0 kcal/100ml</t>
        </is>
      </c>
      <c r="G1856" t="inlineStr"/>
    </row>
    <row r="1857">
      <c r="A1857" t="inlineStr">
        <is>
          <t>2.27</t>
        </is>
      </c>
      <c r="B1857" t="inlineStr">
        <is>
          <t>Resource Junior chocolate 200ml</t>
        </is>
      </c>
      <c r="C1857" t="inlineStr">
        <is>
          <t>osmolarity</t>
        </is>
      </c>
      <c r="D1857" s="9" t="inlineStr">
        <is>
          <t>PASS</t>
        </is>
      </c>
      <c r="E1857" t="inlineStr">
        <is>
          <t>346.0 mOsm/l</t>
        </is>
      </c>
      <c r="F1857" t="inlineStr">
        <is>
          <t>&lt;= 360.0 mOsm/l</t>
        </is>
      </c>
      <c r="G1857" t="inlineStr"/>
    </row>
    <row r="1858">
      <c r="A1858" t="inlineStr">
        <is>
          <t>2.27</t>
        </is>
      </c>
      <c r="B1858" t="inlineStr">
        <is>
          <t>Resource Junior chocolate 200ml</t>
        </is>
      </c>
      <c r="C1858" t="inlineStr">
        <is>
          <t>protein</t>
        </is>
      </c>
      <c r="D1858" s="9" t="inlineStr">
        <is>
          <t>PASS</t>
        </is>
      </c>
      <c r="E1858" t="inlineStr">
        <is>
          <t>3.0 g/100ml</t>
        </is>
      </c>
      <c r="F1858">
        <f> 3.0 g/100ml</f>
        <v/>
      </c>
      <c r="G1858" t="inlineStr"/>
    </row>
    <row r="1859">
      <c r="A1859" t="inlineStr">
        <is>
          <t>2.27</t>
        </is>
      </c>
      <c r="B1859" t="inlineStr">
        <is>
          <t>Resource Junior chocolate 200ml</t>
        </is>
      </c>
      <c r="C1859" t="inlineStr">
        <is>
          <t>carbohydrates</t>
        </is>
      </c>
      <c r="D1859" s="9" t="inlineStr">
        <is>
          <t>PASS</t>
        </is>
      </c>
      <c r="E1859" t="inlineStr">
        <is>
          <t>21.0 g/100ml</t>
        </is>
      </c>
      <c r="F1859">
        <f> 21.0 g/100ml</f>
        <v/>
      </c>
      <c r="G1859" t="inlineStr"/>
    </row>
    <row r="1860">
      <c r="A1860" t="inlineStr">
        <is>
          <t>2.27</t>
        </is>
      </c>
      <c r="B1860" t="inlineStr">
        <is>
          <t>Resource Junior chocolate 200ml</t>
        </is>
      </c>
      <c r="C1860" t="inlineStr">
        <is>
          <t>volume</t>
        </is>
      </c>
      <c r="D1860" s="9" t="inlineStr">
        <is>
          <t>PASS</t>
        </is>
      </c>
      <c r="E1860" t="inlineStr">
        <is>
          <t>200.0 ml</t>
        </is>
      </c>
      <c r="F1860">
        <f> 200.0 ml</f>
        <v/>
      </c>
      <c r="G1860" t="inlineStr"/>
    </row>
    <row r="1861">
      <c r="A1861" t="inlineStr">
        <is>
          <t>2.27</t>
        </is>
      </c>
      <c r="B1861" t="inlineStr">
        <is>
          <t>Resource Junior chocolate 200ml</t>
        </is>
      </c>
      <c r="C1861" t="inlineStr">
        <is>
          <t>gluten_free</t>
        </is>
      </c>
      <c r="D1861" s="9" t="inlineStr">
        <is>
          <t>PASS</t>
        </is>
      </c>
      <c r="E1861" t="inlineStr">
        <is>
          <t>True</t>
        </is>
      </c>
      <c r="F1861" t="inlineStr">
        <is>
          <t>True</t>
        </is>
      </c>
      <c r="G1861" t="inlineStr"/>
    </row>
    <row r="1862">
      <c r="A1862" t="inlineStr">
        <is>
          <t>2.27</t>
        </is>
      </c>
      <c r="B1862" t="inlineStr">
        <is>
          <t>Resource Junior chocolate 200ml</t>
        </is>
      </c>
      <c r="C1862" t="inlineStr">
        <is>
          <t>route</t>
        </is>
      </c>
      <c r="D1862" s="11" t="inlineStr">
        <is>
          <t>FAIL</t>
        </is>
      </c>
      <c r="E1862" t="inlineStr">
        <is>
          <t>oral</t>
        </is>
      </c>
      <c r="F1862" t="inlineStr">
        <is>
          <t>enteral</t>
        </is>
      </c>
      <c r="G1862" t="inlineStr">
        <is>
          <t>'oral' != 'enteral'</t>
        </is>
      </c>
    </row>
    <row r="1863">
      <c r="A1863" t="inlineStr">
        <is>
          <t>2.27</t>
        </is>
      </c>
      <c r="B1863" t="inlineStr">
        <is>
          <t>Resource Junior vanilla 200ml</t>
        </is>
      </c>
      <c r="C1863" t="inlineStr">
        <is>
          <t>energy</t>
        </is>
      </c>
      <c r="D1863" s="9" t="inlineStr">
        <is>
          <t>PASS</t>
        </is>
      </c>
      <c r="E1863" t="inlineStr">
        <is>
          <t>153.0 kcal/100ml</t>
        </is>
      </c>
      <c r="F1863" t="inlineStr">
        <is>
          <t>&lt;= 153.0 kcal/100ml</t>
        </is>
      </c>
      <c r="G1863" t="inlineStr"/>
    </row>
    <row r="1864">
      <c r="A1864" t="inlineStr">
        <is>
          <t>2.27</t>
        </is>
      </c>
      <c r="B1864" t="inlineStr">
        <is>
          <t>Resource Junior vanilla 200ml</t>
        </is>
      </c>
      <c r="C1864" t="inlineStr">
        <is>
          <t>osmolarity</t>
        </is>
      </c>
      <c r="D1864" s="9" t="inlineStr">
        <is>
          <t>PASS</t>
        </is>
      </c>
      <c r="E1864" t="inlineStr">
        <is>
          <t>360.0 mOsm/l</t>
        </is>
      </c>
      <c r="F1864" t="inlineStr">
        <is>
          <t>&lt;= 360.0 mOsm/l</t>
        </is>
      </c>
      <c r="G1864" t="inlineStr"/>
    </row>
    <row r="1865">
      <c r="A1865" t="inlineStr">
        <is>
          <t>2.27</t>
        </is>
      </c>
      <c r="B1865" t="inlineStr">
        <is>
          <t>Resource Junior vanilla 200ml</t>
        </is>
      </c>
      <c r="C1865" t="inlineStr">
        <is>
          <t>protein</t>
        </is>
      </c>
      <c r="D1865" s="9" t="inlineStr">
        <is>
          <t>PASS</t>
        </is>
      </c>
      <c r="E1865" t="inlineStr">
        <is>
          <t>3.0 g/100ml</t>
        </is>
      </c>
      <c r="F1865">
        <f> 3.0 g/100ml</f>
        <v/>
      </c>
      <c r="G1865" t="inlineStr"/>
    </row>
    <row r="1866">
      <c r="A1866" t="inlineStr">
        <is>
          <t>2.27</t>
        </is>
      </c>
      <c r="B1866" t="inlineStr">
        <is>
          <t>Resource Junior vanilla 200ml</t>
        </is>
      </c>
      <c r="C1866" t="inlineStr">
        <is>
          <t>carbohydrates</t>
        </is>
      </c>
      <c r="D1866" s="9" t="inlineStr">
        <is>
          <t>PASS</t>
        </is>
      </c>
      <c r="E1866" t="inlineStr">
        <is>
          <t>21.0 g/100ml</t>
        </is>
      </c>
      <c r="F1866">
        <f> 21.0 g/100ml</f>
        <v/>
      </c>
      <c r="G1866" t="inlineStr"/>
    </row>
    <row r="1867">
      <c r="A1867" t="inlineStr">
        <is>
          <t>2.27</t>
        </is>
      </c>
      <c r="B1867" t="inlineStr">
        <is>
          <t>Resource Junior vanilla 200ml</t>
        </is>
      </c>
      <c r="C1867" t="inlineStr">
        <is>
          <t>volume</t>
        </is>
      </c>
      <c r="D1867" s="9" t="inlineStr">
        <is>
          <t>PASS</t>
        </is>
      </c>
      <c r="E1867" t="inlineStr">
        <is>
          <t>200.0 ml</t>
        </is>
      </c>
      <c r="F1867">
        <f> 200.0 ml</f>
        <v/>
      </c>
      <c r="G1867" t="inlineStr"/>
    </row>
    <row r="1868">
      <c r="A1868" t="inlineStr">
        <is>
          <t>2.27</t>
        </is>
      </c>
      <c r="B1868" t="inlineStr">
        <is>
          <t>Resource Junior vanilla 200ml</t>
        </is>
      </c>
      <c r="C1868" t="inlineStr">
        <is>
          <t>gluten_free</t>
        </is>
      </c>
      <c r="D1868" s="9" t="inlineStr">
        <is>
          <t>PASS</t>
        </is>
      </c>
      <c r="E1868" t="inlineStr">
        <is>
          <t>True</t>
        </is>
      </c>
      <c r="F1868" t="inlineStr">
        <is>
          <t>True</t>
        </is>
      </c>
      <c r="G1868" t="inlineStr"/>
    </row>
    <row r="1869">
      <c r="A1869" t="inlineStr">
        <is>
          <t>2.27</t>
        </is>
      </c>
      <c r="B1869" t="inlineStr">
        <is>
          <t>Resource Junior vanilla 200ml</t>
        </is>
      </c>
      <c r="C1869" t="inlineStr">
        <is>
          <t>route</t>
        </is>
      </c>
      <c r="D1869" s="11" t="inlineStr">
        <is>
          <t>FAIL</t>
        </is>
      </c>
      <c r="E1869" t="inlineStr">
        <is>
          <t>oral</t>
        </is>
      </c>
      <c r="F1869" t="inlineStr">
        <is>
          <t>enteral</t>
        </is>
      </c>
      <c r="G1869" t="inlineStr">
        <is>
          <t>'oral' != 'enteral'</t>
        </is>
      </c>
    </row>
    <row r="1870">
      <c r="A1870" t="inlineStr">
        <is>
          <t>2.27</t>
        </is>
      </c>
      <c r="B1870" t="inlineStr">
        <is>
          <t>Resource Junior strawberry 200ml</t>
        </is>
      </c>
      <c r="C1870" t="inlineStr">
        <is>
          <t>energy</t>
        </is>
      </c>
      <c r="D1870" s="9" t="inlineStr">
        <is>
          <t>PASS</t>
        </is>
      </c>
      <c r="E1870" t="inlineStr">
        <is>
          <t>153.0 kcal/100ml</t>
        </is>
      </c>
      <c r="F1870" t="inlineStr">
        <is>
          <t>&lt;= 153.0 kcal/100ml</t>
        </is>
      </c>
      <c r="G1870" t="inlineStr"/>
    </row>
    <row r="1871">
      <c r="A1871" t="inlineStr">
        <is>
          <t>2.27</t>
        </is>
      </c>
      <c r="B1871" t="inlineStr">
        <is>
          <t>Resource Junior strawberry 200ml</t>
        </is>
      </c>
      <c r="C1871" t="inlineStr">
        <is>
          <t>osmolarity</t>
        </is>
      </c>
      <c r="D1871" s="9" t="inlineStr">
        <is>
          <t>PASS</t>
        </is>
      </c>
      <c r="E1871" t="inlineStr">
        <is>
          <t>360.0 mOsm/l</t>
        </is>
      </c>
      <c r="F1871" t="inlineStr">
        <is>
          <t>&lt;= 360.0 mOsm/l</t>
        </is>
      </c>
      <c r="G1871" t="inlineStr"/>
    </row>
    <row r="1872">
      <c r="A1872" t="inlineStr">
        <is>
          <t>2.27</t>
        </is>
      </c>
      <c r="B1872" t="inlineStr">
        <is>
          <t>Resource Junior strawberry 200ml</t>
        </is>
      </c>
      <c r="C1872" t="inlineStr">
        <is>
          <t>protein</t>
        </is>
      </c>
      <c r="D1872" s="9" t="inlineStr">
        <is>
          <t>PASS</t>
        </is>
      </c>
      <c r="E1872" t="inlineStr">
        <is>
          <t>3.0 g/100ml</t>
        </is>
      </c>
      <c r="F1872">
        <f> 3.0 g/100ml</f>
        <v/>
      </c>
      <c r="G1872" t="inlineStr"/>
    </row>
    <row r="1873">
      <c r="A1873" t="inlineStr">
        <is>
          <t>2.27</t>
        </is>
      </c>
      <c r="B1873" t="inlineStr">
        <is>
          <t>Resource Junior strawberry 200ml</t>
        </is>
      </c>
      <c r="C1873" t="inlineStr">
        <is>
          <t>carbohydrates</t>
        </is>
      </c>
      <c r="D1873" s="9" t="inlineStr">
        <is>
          <t>PASS</t>
        </is>
      </c>
      <c r="E1873" t="inlineStr">
        <is>
          <t>21.0 g/100ml</t>
        </is>
      </c>
      <c r="F1873">
        <f> 21.0 g/100ml</f>
        <v/>
      </c>
      <c r="G1873" t="inlineStr"/>
    </row>
    <row r="1874">
      <c r="A1874" t="inlineStr">
        <is>
          <t>2.27</t>
        </is>
      </c>
      <c r="B1874" t="inlineStr">
        <is>
          <t>Resource Junior strawberry 200ml</t>
        </is>
      </c>
      <c r="C1874" t="inlineStr">
        <is>
          <t>volume</t>
        </is>
      </c>
      <c r="D1874" s="9" t="inlineStr">
        <is>
          <t>PASS</t>
        </is>
      </c>
      <c r="E1874" t="inlineStr">
        <is>
          <t>200.0 ml</t>
        </is>
      </c>
      <c r="F1874">
        <f> 200.0 ml</f>
        <v/>
      </c>
      <c r="G1874" t="inlineStr"/>
    </row>
    <row r="1875">
      <c r="A1875" t="inlineStr">
        <is>
          <t>2.27</t>
        </is>
      </c>
      <c r="B1875" t="inlineStr">
        <is>
          <t>Resource Junior strawberry 200ml</t>
        </is>
      </c>
      <c r="C1875" t="inlineStr">
        <is>
          <t>gluten_free</t>
        </is>
      </c>
      <c r="D1875" s="9" t="inlineStr">
        <is>
          <t>PASS</t>
        </is>
      </c>
      <c r="E1875" t="inlineStr">
        <is>
          <t>True</t>
        </is>
      </c>
      <c r="F1875" t="inlineStr">
        <is>
          <t>True</t>
        </is>
      </c>
      <c r="G1875" t="inlineStr"/>
    </row>
    <row r="1876">
      <c r="A1876" t="inlineStr">
        <is>
          <t>2.27</t>
        </is>
      </c>
      <c r="B1876" t="inlineStr">
        <is>
          <t>Resource Junior strawberry 200ml</t>
        </is>
      </c>
      <c r="C1876" t="inlineStr">
        <is>
          <t>route</t>
        </is>
      </c>
      <c r="D1876" s="11" t="inlineStr">
        <is>
          <t>FAIL</t>
        </is>
      </c>
      <c r="E1876" t="inlineStr">
        <is>
          <t>oral</t>
        </is>
      </c>
      <c r="F1876" t="inlineStr">
        <is>
          <t>enteral</t>
        </is>
      </c>
      <c r="G1876" t="inlineStr">
        <is>
          <t>'oral' != 'enteral'</t>
        </is>
      </c>
    </row>
    <row r="1877">
      <c r="A1877" t="inlineStr">
        <is>
          <t>2.28</t>
        </is>
      </c>
      <c r="B1877" t="inlineStr">
        <is>
          <t>Resource Junior chocolate 200ml</t>
        </is>
      </c>
      <c r="C1877" t="inlineStr">
        <is>
          <t>energy</t>
        </is>
      </c>
      <c r="D1877" s="9" t="inlineStr">
        <is>
          <t>PASS</t>
        </is>
      </c>
      <c r="E1877" t="inlineStr">
        <is>
          <t>153.0 kcal/100ml</t>
        </is>
      </c>
      <c r="F1877" t="inlineStr">
        <is>
          <t>&lt;= 153.0 kcal/100ml</t>
        </is>
      </c>
      <c r="G1877" t="inlineStr"/>
    </row>
    <row r="1878">
      <c r="A1878" t="inlineStr">
        <is>
          <t>2.28</t>
        </is>
      </c>
      <c r="B1878" t="inlineStr">
        <is>
          <t>Resource Junior chocolate 200ml</t>
        </is>
      </c>
      <c r="C1878" t="inlineStr">
        <is>
          <t>osmolarity</t>
        </is>
      </c>
      <c r="D1878" s="9" t="inlineStr">
        <is>
          <t>PASS</t>
        </is>
      </c>
      <c r="E1878" t="inlineStr">
        <is>
          <t>346.0 mOsm/l</t>
        </is>
      </c>
      <c r="F1878" t="inlineStr">
        <is>
          <t>&lt;= 360.0 mOsm/l</t>
        </is>
      </c>
      <c r="G1878" t="inlineStr"/>
    </row>
    <row r="1879">
      <c r="A1879" t="inlineStr">
        <is>
          <t>2.28</t>
        </is>
      </c>
      <c r="B1879" t="inlineStr">
        <is>
          <t>Resource Junior chocolate 200ml</t>
        </is>
      </c>
      <c r="C1879" t="inlineStr">
        <is>
          <t>protein</t>
        </is>
      </c>
      <c r="D1879" s="9" t="inlineStr">
        <is>
          <t>PASS</t>
        </is>
      </c>
      <c r="E1879" t="inlineStr">
        <is>
          <t>3.0 g/100ml</t>
        </is>
      </c>
      <c r="F1879">
        <f> 3.0 g/100ml</f>
        <v/>
      </c>
      <c r="G1879" t="inlineStr"/>
    </row>
    <row r="1880">
      <c r="A1880" t="inlineStr">
        <is>
          <t>2.28</t>
        </is>
      </c>
      <c r="B1880" t="inlineStr">
        <is>
          <t>Resource Junior chocolate 200ml</t>
        </is>
      </c>
      <c r="C1880" t="inlineStr">
        <is>
          <t>carbohydrates</t>
        </is>
      </c>
      <c r="D1880" s="9" t="inlineStr">
        <is>
          <t>PASS</t>
        </is>
      </c>
      <c r="E1880" t="inlineStr">
        <is>
          <t>21.0 g/100ml</t>
        </is>
      </c>
      <c r="F1880">
        <f> 21.0 g/100ml</f>
        <v/>
      </c>
      <c r="G1880" t="inlineStr"/>
    </row>
    <row r="1881">
      <c r="A1881" t="inlineStr">
        <is>
          <t>2.28</t>
        </is>
      </c>
      <c r="B1881" t="inlineStr">
        <is>
          <t>Resource Junior chocolate 200ml</t>
        </is>
      </c>
      <c r="C1881" t="inlineStr">
        <is>
          <t>volume</t>
        </is>
      </c>
      <c r="D1881" s="9" t="inlineStr">
        <is>
          <t>PASS</t>
        </is>
      </c>
      <c r="E1881" t="inlineStr">
        <is>
          <t>200.0 ml</t>
        </is>
      </c>
      <c r="F1881">
        <f> 200.0 ml</f>
        <v/>
      </c>
      <c r="G1881" t="inlineStr"/>
    </row>
    <row r="1882">
      <c r="A1882" t="inlineStr">
        <is>
          <t>2.28</t>
        </is>
      </c>
      <c r="B1882" t="inlineStr">
        <is>
          <t>Resource Junior chocolate 200ml</t>
        </is>
      </c>
      <c r="C1882" t="inlineStr">
        <is>
          <t>gluten_free</t>
        </is>
      </c>
      <c r="D1882" s="9" t="inlineStr">
        <is>
          <t>PASS</t>
        </is>
      </c>
      <c r="E1882" t="inlineStr">
        <is>
          <t>True</t>
        </is>
      </c>
      <c r="F1882" t="inlineStr">
        <is>
          <t>True</t>
        </is>
      </c>
      <c r="G1882" t="inlineStr"/>
    </row>
    <row r="1883">
      <c r="A1883" t="inlineStr">
        <is>
          <t>2.28</t>
        </is>
      </c>
      <c r="B1883" t="inlineStr">
        <is>
          <t>Resource Junior chocolate 200ml</t>
        </is>
      </c>
      <c r="C1883" t="inlineStr">
        <is>
          <t>route</t>
        </is>
      </c>
      <c r="D1883" s="11" t="inlineStr">
        <is>
          <t>FAIL</t>
        </is>
      </c>
      <c r="E1883" t="inlineStr">
        <is>
          <t>oral</t>
        </is>
      </c>
      <c r="F1883" t="inlineStr">
        <is>
          <t>enteral</t>
        </is>
      </c>
      <c r="G1883" t="inlineStr">
        <is>
          <t>'oral' != 'enteral'</t>
        </is>
      </c>
    </row>
    <row r="1884">
      <c r="A1884" t="inlineStr">
        <is>
          <t>2.28</t>
        </is>
      </c>
      <c r="B1884" t="inlineStr">
        <is>
          <t>Resource Junior vanilla 200ml</t>
        </is>
      </c>
      <c r="C1884" t="inlineStr">
        <is>
          <t>energy</t>
        </is>
      </c>
      <c r="D1884" s="9" t="inlineStr">
        <is>
          <t>PASS</t>
        </is>
      </c>
      <c r="E1884" t="inlineStr">
        <is>
          <t>153.0 kcal/100ml</t>
        </is>
      </c>
      <c r="F1884" t="inlineStr">
        <is>
          <t>&lt;= 153.0 kcal/100ml</t>
        </is>
      </c>
      <c r="G1884" t="inlineStr"/>
    </row>
    <row r="1885">
      <c r="A1885" t="inlineStr">
        <is>
          <t>2.28</t>
        </is>
      </c>
      <c r="B1885" t="inlineStr">
        <is>
          <t>Resource Junior vanilla 200ml</t>
        </is>
      </c>
      <c r="C1885" t="inlineStr">
        <is>
          <t>osmolarity</t>
        </is>
      </c>
      <c r="D1885" s="9" t="inlineStr">
        <is>
          <t>PASS</t>
        </is>
      </c>
      <c r="E1885" t="inlineStr">
        <is>
          <t>360.0 mOsm/l</t>
        </is>
      </c>
      <c r="F1885" t="inlineStr">
        <is>
          <t>&lt;= 360.0 mOsm/l</t>
        </is>
      </c>
      <c r="G1885" t="inlineStr"/>
    </row>
    <row r="1886">
      <c r="A1886" t="inlineStr">
        <is>
          <t>2.28</t>
        </is>
      </c>
      <c r="B1886" t="inlineStr">
        <is>
          <t>Resource Junior vanilla 200ml</t>
        </is>
      </c>
      <c r="C1886" t="inlineStr">
        <is>
          <t>protein</t>
        </is>
      </c>
      <c r="D1886" s="9" t="inlineStr">
        <is>
          <t>PASS</t>
        </is>
      </c>
      <c r="E1886" t="inlineStr">
        <is>
          <t>3.0 g/100ml</t>
        </is>
      </c>
      <c r="F1886">
        <f> 3.0 g/100ml</f>
        <v/>
      </c>
      <c r="G1886" t="inlineStr"/>
    </row>
    <row r="1887">
      <c r="A1887" t="inlineStr">
        <is>
          <t>2.28</t>
        </is>
      </c>
      <c r="B1887" t="inlineStr">
        <is>
          <t>Resource Junior vanilla 200ml</t>
        </is>
      </c>
      <c r="C1887" t="inlineStr">
        <is>
          <t>carbohydrates</t>
        </is>
      </c>
      <c r="D1887" s="9" t="inlineStr">
        <is>
          <t>PASS</t>
        </is>
      </c>
      <c r="E1887" t="inlineStr">
        <is>
          <t>21.0 g/100ml</t>
        </is>
      </c>
      <c r="F1887">
        <f> 21.0 g/100ml</f>
        <v/>
      </c>
      <c r="G1887" t="inlineStr"/>
    </row>
    <row r="1888">
      <c r="A1888" t="inlineStr">
        <is>
          <t>2.28</t>
        </is>
      </c>
      <c r="B1888" t="inlineStr">
        <is>
          <t>Resource Junior vanilla 200ml</t>
        </is>
      </c>
      <c r="C1888" t="inlineStr">
        <is>
          <t>volume</t>
        </is>
      </c>
      <c r="D1888" s="9" t="inlineStr">
        <is>
          <t>PASS</t>
        </is>
      </c>
      <c r="E1888" t="inlineStr">
        <is>
          <t>200.0 ml</t>
        </is>
      </c>
      <c r="F1888">
        <f> 200.0 ml</f>
        <v/>
      </c>
      <c r="G1888" t="inlineStr"/>
    </row>
    <row r="1889">
      <c r="A1889" t="inlineStr">
        <is>
          <t>2.28</t>
        </is>
      </c>
      <c r="B1889" t="inlineStr">
        <is>
          <t>Resource Junior vanilla 200ml</t>
        </is>
      </c>
      <c r="C1889" t="inlineStr">
        <is>
          <t>gluten_free</t>
        </is>
      </c>
      <c r="D1889" s="9" t="inlineStr">
        <is>
          <t>PASS</t>
        </is>
      </c>
      <c r="E1889" t="inlineStr">
        <is>
          <t>True</t>
        </is>
      </c>
      <c r="F1889" t="inlineStr">
        <is>
          <t>True</t>
        </is>
      </c>
      <c r="G1889" t="inlineStr"/>
    </row>
    <row r="1890">
      <c r="A1890" t="inlineStr">
        <is>
          <t>2.28</t>
        </is>
      </c>
      <c r="B1890" t="inlineStr">
        <is>
          <t>Resource Junior vanilla 200ml</t>
        </is>
      </c>
      <c r="C1890" t="inlineStr">
        <is>
          <t>route</t>
        </is>
      </c>
      <c r="D1890" s="11" t="inlineStr">
        <is>
          <t>FAIL</t>
        </is>
      </c>
      <c r="E1890" t="inlineStr">
        <is>
          <t>oral</t>
        </is>
      </c>
      <c r="F1890" t="inlineStr">
        <is>
          <t>enteral</t>
        </is>
      </c>
      <c r="G1890" t="inlineStr">
        <is>
          <t>'oral' != 'enteral'</t>
        </is>
      </c>
    </row>
    <row r="1891">
      <c r="A1891" t="inlineStr">
        <is>
          <t>2.28</t>
        </is>
      </c>
      <c r="B1891" t="inlineStr">
        <is>
          <t>Resource Junior strawberry 200ml</t>
        </is>
      </c>
      <c r="C1891" t="inlineStr">
        <is>
          <t>energy</t>
        </is>
      </c>
      <c r="D1891" s="9" t="inlineStr">
        <is>
          <t>PASS</t>
        </is>
      </c>
      <c r="E1891" t="inlineStr">
        <is>
          <t>153.0 kcal/100ml</t>
        </is>
      </c>
      <c r="F1891" t="inlineStr">
        <is>
          <t>&lt;= 153.0 kcal/100ml</t>
        </is>
      </c>
      <c r="G1891" t="inlineStr"/>
    </row>
    <row r="1892">
      <c r="A1892" t="inlineStr">
        <is>
          <t>2.28</t>
        </is>
      </c>
      <c r="B1892" t="inlineStr">
        <is>
          <t>Resource Junior strawberry 200ml</t>
        </is>
      </c>
      <c r="C1892" t="inlineStr">
        <is>
          <t>osmolarity</t>
        </is>
      </c>
      <c r="D1892" s="9" t="inlineStr">
        <is>
          <t>PASS</t>
        </is>
      </c>
      <c r="E1892" t="inlineStr">
        <is>
          <t>360.0 mOsm/l</t>
        </is>
      </c>
      <c r="F1892" t="inlineStr">
        <is>
          <t>&lt;= 360.0 mOsm/l</t>
        </is>
      </c>
      <c r="G1892" t="inlineStr"/>
    </row>
    <row r="1893">
      <c r="A1893" t="inlineStr">
        <is>
          <t>2.28</t>
        </is>
      </c>
      <c r="B1893" t="inlineStr">
        <is>
          <t>Resource Junior strawberry 200ml</t>
        </is>
      </c>
      <c r="C1893" t="inlineStr">
        <is>
          <t>protein</t>
        </is>
      </c>
      <c r="D1893" s="9" t="inlineStr">
        <is>
          <t>PASS</t>
        </is>
      </c>
      <c r="E1893" t="inlineStr">
        <is>
          <t>3.0 g/100ml</t>
        </is>
      </c>
      <c r="F1893">
        <f> 3.0 g/100ml</f>
        <v/>
      </c>
      <c r="G1893" t="inlineStr"/>
    </row>
    <row r="1894">
      <c r="A1894" t="inlineStr">
        <is>
          <t>2.28</t>
        </is>
      </c>
      <c r="B1894" t="inlineStr">
        <is>
          <t>Resource Junior strawberry 200ml</t>
        </is>
      </c>
      <c r="C1894" t="inlineStr">
        <is>
          <t>carbohydrates</t>
        </is>
      </c>
      <c r="D1894" s="9" t="inlineStr">
        <is>
          <t>PASS</t>
        </is>
      </c>
      <c r="E1894" t="inlineStr">
        <is>
          <t>21.0 g/100ml</t>
        </is>
      </c>
      <c r="F1894">
        <f> 21.0 g/100ml</f>
        <v/>
      </c>
      <c r="G1894" t="inlineStr"/>
    </row>
    <row r="1895">
      <c r="A1895" t="inlineStr">
        <is>
          <t>2.28</t>
        </is>
      </c>
      <c r="B1895" t="inlineStr">
        <is>
          <t>Resource Junior strawberry 200ml</t>
        </is>
      </c>
      <c r="C1895" t="inlineStr">
        <is>
          <t>volume</t>
        </is>
      </c>
      <c r="D1895" s="9" t="inlineStr">
        <is>
          <t>PASS</t>
        </is>
      </c>
      <c r="E1895" t="inlineStr">
        <is>
          <t>200.0 ml</t>
        </is>
      </c>
      <c r="F1895">
        <f> 200.0 ml</f>
        <v/>
      </c>
      <c r="G1895" t="inlineStr"/>
    </row>
    <row r="1896">
      <c r="A1896" t="inlineStr">
        <is>
          <t>2.28</t>
        </is>
      </c>
      <c r="B1896" t="inlineStr">
        <is>
          <t>Resource Junior strawberry 200ml</t>
        </is>
      </c>
      <c r="C1896" t="inlineStr">
        <is>
          <t>gluten_free</t>
        </is>
      </c>
      <c r="D1896" s="9" t="inlineStr">
        <is>
          <t>PASS</t>
        </is>
      </c>
      <c r="E1896" t="inlineStr">
        <is>
          <t>True</t>
        </is>
      </c>
      <c r="F1896" t="inlineStr">
        <is>
          <t>True</t>
        </is>
      </c>
      <c r="G1896" t="inlineStr"/>
    </row>
    <row r="1897">
      <c r="A1897" t="inlineStr">
        <is>
          <t>2.28</t>
        </is>
      </c>
      <c r="B1897" t="inlineStr">
        <is>
          <t>Resource Junior strawberry 200ml</t>
        </is>
      </c>
      <c r="C1897" t="inlineStr">
        <is>
          <t>route</t>
        </is>
      </c>
      <c r="D1897" s="11" t="inlineStr">
        <is>
          <t>FAIL</t>
        </is>
      </c>
      <c r="E1897" t="inlineStr">
        <is>
          <t>oral</t>
        </is>
      </c>
      <c r="F1897" t="inlineStr">
        <is>
          <t>enteral</t>
        </is>
      </c>
      <c r="G1897" t="inlineStr">
        <is>
          <t>'oral' != 'enteral'</t>
        </is>
      </c>
    </row>
    <row r="1898">
      <c r="A1898" t="inlineStr">
        <is>
          <t>2.29</t>
        </is>
      </c>
      <c r="B1898" t="inlineStr">
        <is>
          <t>Resource Protein strawberry 200ml</t>
        </is>
      </c>
      <c r="C1898" t="inlineStr">
        <is>
          <t>energy</t>
        </is>
      </c>
      <c r="D1898" s="9" t="inlineStr">
        <is>
          <t>PASS</t>
        </is>
      </c>
      <c r="E1898" t="inlineStr">
        <is>
          <t>125.0 kcal/100ml</t>
        </is>
      </c>
      <c r="F1898">
        <f> 125.0 kcal/100ml</f>
        <v/>
      </c>
      <c r="G1898" t="inlineStr"/>
    </row>
    <row r="1899">
      <c r="A1899" t="inlineStr">
        <is>
          <t>2.29</t>
        </is>
      </c>
      <c r="B1899" t="inlineStr">
        <is>
          <t>Resource Protein strawberry 200ml</t>
        </is>
      </c>
      <c r="C1899" t="inlineStr">
        <is>
          <t>osmolarity</t>
        </is>
      </c>
      <c r="D1899" s="9" t="inlineStr">
        <is>
          <t>PASS</t>
        </is>
      </c>
      <c r="E1899" t="inlineStr">
        <is>
          <t>390.0 mOsm/l</t>
        </is>
      </c>
      <c r="F1899" t="inlineStr">
        <is>
          <t>&lt;= 415.0 mOsm/l</t>
        </is>
      </c>
      <c r="G1899" t="inlineStr"/>
    </row>
    <row r="1900">
      <c r="A1900" t="inlineStr">
        <is>
          <t>2.29</t>
        </is>
      </c>
      <c r="B1900" t="inlineStr">
        <is>
          <t>Resource Protein strawberry 200ml</t>
        </is>
      </c>
      <c r="C1900" t="inlineStr">
        <is>
          <t>volume</t>
        </is>
      </c>
      <c r="D1900" s="9" t="inlineStr">
        <is>
          <t>PASS</t>
        </is>
      </c>
      <c r="E1900" t="inlineStr">
        <is>
          <t>200.0 ml</t>
        </is>
      </c>
      <c r="F1900">
        <f> 200.0 ml</f>
        <v/>
      </c>
      <c r="G1900" t="inlineStr"/>
    </row>
    <row r="1901">
      <c r="A1901" t="inlineStr">
        <is>
          <t>2.29</t>
        </is>
      </c>
      <c r="B1901" t="inlineStr">
        <is>
          <t>Resource Protein strawberry 200ml</t>
        </is>
      </c>
      <c r="C1901" t="inlineStr">
        <is>
          <t>contains_fiber</t>
        </is>
      </c>
      <c r="D1901" s="9" t="inlineStr">
        <is>
          <t>PASS</t>
        </is>
      </c>
      <c r="E1901" t="inlineStr">
        <is>
          <t>fiber=0.0 g/100ml</t>
        </is>
      </c>
      <c r="F1901" t="inlineStr">
        <is>
          <t>no fiber</t>
        </is>
      </c>
      <c r="G1901" t="inlineStr"/>
    </row>
    <row r="1902">
      <c r="A1902" t="inlineStr">
        <is>
          <t>2.29</t>
        </is>
      </c>
      <c r="B1902" t="inlineStr">
        <is>
          <t>Resource Protein strawberry 200ml</t>
        </is>
      </c>
      <c r="C1902" t="inlineStr">
        <is>
          <t>gluten_free</t>
        </is>
      </c>
      <c r="D1902" s="9" t="inlineStr">
        <is>
          <t>PASS</t>
        </is>
      </c>
      <c r="E1902" t="inlineStr">
        <is>
          <t>True</t>
        </is>
      </c>
      <c r="F1902" t="inlineStr">
        <is>
          <t>True</t>
        </is>
      </c>
      <c r="G1902" t="inlineStr"/>
    </row>
    <row r="1903">
      <c r="A1903" t="inlineStr">
        <is>
          <t>2.29</t>
        </is>
      </c>
      <c r="B1903" t="inlineStr">
        <is>
          <t>Resource Junior powder 400g</t>
        </is>
      </c>
      <c r="C1903" t="inlineStr">
        <is>
          <t>energy</t>
        </is>
      </c>
      <c r="D1903" s="10" t="inlineStr">
        <is>
          <t>UNKNOWN</t>
        </is>
      </c>
      <c r="E1903" t="inlineStr">
        <is>
          <t>470.0</t>
        </is>
      </c>
      <c r="F1903">
        <f> 1.25 kkal/ml</f>
        <v/>
      </c>
      <c r="G1903" t="inlineStr">
        <is>
          <t>Incompatible units for 'energy': product is kcal/100g, requirement is kcal/100ml</t>
        </is>
      </c>
    </row>
    <row r="1904">
      <c r="A1904" t="inlineStr">
        <is>
          <t>2.29</t>
        </is>
      </c>
      <c r="B1904" t="inlineStr">
        <is>
          <t>Resource Junior powder 400g</t>
        </is>
      </c>
      <c r="C1904" t="inlineStr">
        <is>
          <t>osmolarity</t>
        </is>
      </c>
      <c r="D1904" s="9" t="inlineStr">
        <is>
          <t>PASS</t>
        </is>
      </c>
      <c r="E1904" t="inlineStr">
        <is>
          <t>330.0 mOsm/l</t>
        </is>
      </c>
      <c r="F1904" t="inlineStr">
        <is>
          <t>&lt;= 415.0 mOsm/l</t>
        </is>
      </c>
      <c r="G1904" t="inlineStr"/>
    </row>
    <row r="1905">
      <c r="A1905" t="inlineStr">
        <is>
          <t>2.29</t>
        </is>
      </c>
      <c r="B1905" t="inlineStr">
        <is>
          <t>Resource Junior powder 400g</t>
        </is>
      </c>
      <c r="C1905" t="inlineStr">
        <is>
          <t>volume</t>
        </is>
      </c>
      <c r="D1905" s="10" t="inlineStr">
        <is>
          <t>UNKNOWN</t>
        </is>
      </c>
      <c r="E1905" t="inlineStr">
        <is>
          <t>400.0 g</t>
        </is>
      </c>
      <c r="F1905">
        <f> 200.0 ml</f>
        <v/>
      </c>
      <c r="G1905" t="inlineStr">
        <is>
          <t>Not comparable: product in g, requirement in ml</t>
        </is>
      </c>
    </row>
    <row r="1906">
      <c r="A1906" t="inlineStr">
        <is>
          <t>2.29</t>
        </is>
      </c>
      <c r="B1906" t="inlineStr">
        <is>
          <t>Resource Junior powder 400g</t>
        </is>
      </c>
      <c r="C1906" t="inlineStr">
        <is>
          <t>contains_fiber</t>
        </is>
      </c>
      <c r="D1906" s="10" t="inlineStr">
        <is>
          <t>UNKNOWN</t>
        </is>
      </c>
      <c r="E1906" t="inlineStr">
        <is>
          <t>N/A</t>
        </is>
      </c>
      <c r="F1906" t="inlineStr">
        <is>
          <t>False</t>
        </is>
      </c>
      <c r="G1906" t="inlineStr">
        <is>
          <t>Cannot determine 'contains_fiber' for this product</t>
        </is>
      </c>
    </row>
    <row r="1907">
      <c r="A1907" t="inlineStr">
        <is>
          <t>2.29</t>
        </is>
      </c>
      <c r="B1907" t="inlineStr">
        <is>
          <t>Resource Junior powder 400g</t>
        </is>
      </c>
      <c r="C1907" t="inlineStr">
        <is>
          <t>gluten_free</t>
        </is>
      </c>
      <c r="D1907" s="9" t="inlineStr">
        <is>
          <t>PASS</t>
        </is>
      </c>
      <c r="E1907" t="inlineStr">
        <is>
          <t>True</t>
        </is>
      </c>
      <c r="F1907" t="inlineStr">
        <is>
          <t>True</t>
        </is>
      </c>
      <c r="G1907" t="inlineStr"/>
    </row>
    <row r="1908">
      <c r="A1908" t="inlineStr">
        <is>
          <t>2.29</t>
        </is>
      </c>
      <c r="B1908" t="inlineStr">
        <is>
          <t>Modulen IBD powder 400g</t>
        </is>
      </c>
      <c r="C1908" t="inlineStr">
        <is>
          <t>energy</t>
        </is>
      </c>
      <c r="D1908" s="10" t="inlineStr">
        <is>
          <t>UNKNOWN</t>
        </is>
      </c>
      <c r="E1908" t="inlineStr">
        <is>
          <t>493.0</t>
        </is>
      </c>
      <c r="F1908">
        <f> 1.25 kkal/ml</f>
        <v/>
      </c>
      <c r="G1908" t="inlineStr">
        <is>
          <t>Incompatible units for 'energy': product is kcal/100g, requirement is kcal/100ml</t>
        </is>
      </c>
    </row>
    <row r="1909">
      <c r="A1909" t="inlineStr">
        <is>
          <t>2.29</t>
        </is>
      </c>
      <c r="B1909" t="inlineStr">
        <is>
          <t>Modulen IBD powder 400g</t>
        </is>
      </c>
      <c r="C1909" t="inlineStr">
        <is>
          <t>osmolarity</t>
        </is>
      </c>
      <c r="D1909" s="9" t="inlineStr">
        <is>
          <t>PASS</t>
        </is>
      </c>
      <c r="E1909" t="inlineStr">
        <is>
          <t>290.0 mOsm/l</t>
        </is>
      </c>
      <c r="F1909" t="inlineStr">
        <is>
          <t>&lt;= 415.0 mOsm/l</t>
        </is>
      </c>
      <c r="G1909" t="inlineStr"/>
    </row>
    <row r="1910">
      <c r="A1910" t="inlineStr">
        <is>
          <t>2.29</t>
        </is>
      </c>
      <c r="B1910" t="inlineStr">
        <is>
          <t>Modulen IBD powder 400g</t>
        </is>
      </c>
      <c r="C1910" t="inlineStr">
        <is>
          <t>volume</t>
        </is>
      </c>
      <c r="D1910" s="10" t="inlineStr">
        <is>
          <t>UNKNOWN</t>
        </is>
      </c>
      <c r="E1910" t="inlineStr">
        <is>
          <t>400.0 g</t>
        </is>
      </c>
      <c r="F1910">
        <f> 200.0 ml</f>
        <v/>
      </c>
      <c r="G1910" t="inlineStr">
        <is>
          <t>Not comparable: product in g, requirement in ml</t>
        </is>
      </c>
    </row>
    <row r="1911">
      <c r="A1911" t="inlineStr">
        <is>
          <t>2.29</t>
        </is>
      </c>
      <c r="B1911" t="inlineStr">
        <is>
          <t>Modulen IBD powder 400g</t>
        </is>
      </c>
      <c r="C1911" t="inlineStr">
        <is>
          <t>contains_fiber</t>
        </is>
      </c>
      <c r="D1911" s="10" t="inlineStr">
        <is>
          <t>UNKNOWN</t>
        </is>
      </c>
      <c r="E1911" t="inlineStr">
        <is>
          <t>N/A</t>
        </is>
      </c>
      <c r="F1911" t="inlineStr">
        <is>
          <t>False</t>
        </is>
      </c>
      <c r="G1911" t="inlineStr">
        <is>
          <t>Cannot determine 'contains_fiber' for this product</t>
        </is>
      </c>
    </row>
    <row r="1912">
      <c r="A1912" t="inlineStr">
        <is>
          <t>2.29</t>
        </is>
      </c>
      <c r="B1912" t="inlineStr">
        <is>
          <t>Modulen IBD powder 400g</t>
        </is>
      </c>
      <c r="C1912" t="inlineStr">
        <is>
          <t>gluten_free</t>
        </is>
      </c>
      <c r="D1912" s="9" t="inlineStr">
        <is>
          <t>PASS</t>
        </is>
      </c>
      <c r="E1912" t="inlineStr">
        <is>
          <t>True</t>
        </is>
      </c>
      <c r="F1912" t="inlineStr">
        <is>
          <t>True</t>
        </is>
      </c>
      <c r="G1912" t="inlineStr"/>
    </row>
    <row r="1913">
      <c r="A1913" t="inlineStr">
        <is>
          <t>2.30</t>
        </is>
      </c>
      <c r="B1913" t="inlineStr">
        <is>
          <t>Resource Protein strawberry 200ml</t>
        </is>
      </c>
      <c r="C1913" t="inlineStr">
        <is>
          <t>energy</t>
        </is>
      </c>
      <c r="D1913" s="9" t="inlineStr">
        <is>
          <t>PASS</t>
        </is>
      </c>
      <c r="E1913" t="inlineStr">
        <is>
          <t>125.0 kcal/100ml</t>
        </is>
      </c>
      <c r="F1913">
        <f> 125.0 kcal/100ml</f>
        <v/>
      </c>
      <c r="G1913" t="inlineStr"/>
    </row>
    <row r="1914">
      <c r="A1914" t="inlineStr">
        <is>
          <t>2.30</t>
        </is>
      </c>
      <c r="B1914" t="inlineStr">
        <is>
          <t>Resource Protein strawberry 200ml</t>
        </is>
      </c>
      <c r="C1914" t="inlineStr">
        <is>
          <t>osmolarity</t>
        </is>
      </c>
      <c r="D1914" s="9" t="inlineStr">
        <is>
          <t>PASS</t>
        </is>
      </c>
      <c r="E1914" t="inlineStr">
        <is>
          <t>390.0 mOsm/l</t>
        </is>
      </c>
      <c r="F1914" t="inlineStr">
        <is>
          <t>&lt;= 415.0 mOsm/l</t>
        </is>
      </c>
      <c r="G1914" t="inlineStr"/>
    </row>
    <row r="1915">
      <c r="A1915" t="inlineStr">
        <is>
          <t>2.30</t>
        </is>
      </c>
      <c r="B1915" t="inlineStr">
        <is>
          <t>Resource Protein strawberry 200ml</t>
        </is>
      </c>
      <c r="C1915" t="inlineStr">
        <is>
          <t>volume</t>
        </is>
      </c>
      <c r="D1915" s="9" t="inlineStr">
        <is>
          <t>PASS</t>
        </is>
      </c>
      <c r="E1915" t="inlineStr">
        <is>
          <t>200.0 ml</t>
        </is>
      </c>
      <c r="F1915">
        <f> 200.0 ml</f>
        <v/>
      </c>
      <c r="G1915" t="inlineStr"/>
    </row>
    <row r="1916">
      <c r="A1916" t="inlineStr">
        <is>
          <t>2.30</t>
        </is>
      </c>
      <c r="B1916" t="inlineStr">
        <is>
          <t>Resource Protein strawberry 200ml</t>
        </is>
      </c>
      <c r="C1916" t="inlineStr">
        <is>
          <t>contains_fiber</t>
        </is>
      </c>
      <c r="D1916" s="9" t="inlineStr">
        <is>
          <t>PASS</t>
        </is>
      </c>
      <c r="E1916" t="inlineStr">
        <is>
          <t>fiber=0.0 g/100ml</t>
        </is>
      </c>
      <c r="F1916" t="inlineStr">
        <is>
          <t>no fiber</t>
        </is>
      </c>
      <c r="G1916" t="inlineStr"/>
    </row>
    <row r="1917">
      <c r="A1917" t="inlineStr">
        <is>
          <t>2.30</t>
        </is>
      </c>
      <c r="B1917" t="inlineStr">
        <is>
          <t>Resource Protein strawberry 200ml</t>
        </is>
      </c>
      <c r="C1917" t="inlineStr">
        <is>
          <t>gluten_free</t>
        </is>
      </c>
      <c r="D1917" s="9" t="inlineStr">
        <is>
          <t>PASS</t>
        </is>
      </c>
      <c r="E1917" t="inlineStr">
        <is>
          <t>True</t>
        </is>
      </c>
      <c r="F1917" t="inlineStr">
        <is>
          <t>True</t>
        </is>
      </c>
      <c r="G1917" t="inlineStr"/>
    </row>
    <row r="1918">
      <c r="A1918" t="inlineStr">
        <is>
          <t>2.30</t>
        </is>
      </c>
      <c r="B1918" t="inlineStr">
        <is>
          <t>Resource Junior powder 400g</t>
        </is>
      </c>
      <c r="C1918" t="inlineStr">
        <is>
          <t>energy</t>
        </is>
      </c>
      <c r="D1918" s="10" t="inlineStr">
        <is>
          <t>UNKNOWN</t>
        </is>
      </c>
      <c r="E1918" t="inlineStr">
        <is>
          <t>470.0</t>
        </is>
      </c>
      <c r="F1918">
        <f> 1.25 kkal/ml</f>
        <v/>
      </c>
      <c r="G1918" t="inlineStr">
        <is>
          <t>Incompatible units for 'energy': product is kcal/100g, requirement is kcal/100ml</t>
        </is>
      </c>
    </row>
    <row r="1919">
      <c r="A1919" t="inlineStr">
        <is>
          <t>2.30</t>
        </is>
      </c>
      <c r="B1919" t="inlineStr">
        <is>
          <t>Resource Junior powder 400g</t>
        </is>
      </c>
      <c r="C1919" t="inlineStr">
        <is>
          <t>osmolarity</t>
        </is>
      </c>
      <c r="D1919" s="9" t="inlineStr">
        <is>
          <t>PASS</t>
        </is>
      </c>
      <c r="E1919" t="inlineStr">
        <is>
          <t>330.0 mOsm/l</t>
        </is>
      </c>
      <c r="F1919" t="inlineStr">
        <is>
          <t>&lt;= 415.0 mOsm/l</t>
        </is>
      </c>
      <c r="G1919" t="inlineStr"/>
    </row>
    <row r="1920">
      <c r="A1920" t="inlineStr">
        <is>
          <t>2.30</t>
        </is>
      </c>
      <c r="B1920" t="inlineStr">
        <is>
          <t>Resource Junior powder 400g</t>
        </is>
      </c>
      <c r="C1920" t="inlineStr">
        <is>
          <t>volume</t>
        </is>
      </c>
      <c r="D1920" s="10" t="inlineStr">
        <is>
          <t>UNKNOWN</t>
        </is>
      </c>
      <c r="E1920" t="inlineStr">
        <is>
          <t>400.0 g</t>
        </is>
      </c>
      <c r="F1920">
        <f> 200.0 ml</f>
        <v/>
      </c>
      <c r="G1920" t="inlineStr">
        <is>
          <t>Not comparable: product in g, requirement in ml</t>
        </is>
      </c>
    </row>
    <row r="1921">
      <c r="A1921" t="inlineStr">
        <is>
          <t>2.30</t>
        </is>
      </c>
      <c r="B1921" t="inlineStr">
        <is>
          <t>Resource Junior powder 400g</t>
        </is>
      </c>
      <c r="C1921" t="inlineStr">
        <is>
          <t>contains_fiber</t>
        </is>
      </c>
      <c r="D1921" s="10" t="inlineStr">
        <is>
          <t>UNKNOWN</t>
        </is>
      </c>
      <c r="E1921" t="inlineStr">
        <is>
          <t>N/A</t>
        </is>
      </c>
      <c r="F1921" t="inlineStr">
        <is>
          <t>False</t>
        </is>
      </c>
      <c r="G1921" t="inlineStr">
        <is>
          <t>Cannot determine 'contains_fiber' for this product</t>
        </is>
      </c>
    </row>
    <row r="1922">
      <c r="A1922" t="inlineStr">
        <is>
          <t>2.30</t>
        </is>
      </c>
      <c r="B1922" t="inlineStr">
        <is>
          <t>Resource Junior powder 400g</t>
        </is>
      </c>
      <c r="C1922" t="inlineStr">
        <is>
          <t>gluten_free</t>
        </is>
      </c>
      <c r="D1922" s="9" t="inlineStr">
        <is>
          <t>PASS</t>
        </is>
      </c>
      <c r="E1922" t="inlineStr">
        <is>
          <t>True</t>
        </is>
      </c>
      <c r="F1922" t="inlineStr">
        <is>
          <t>True</t>
        </is>
      </c>
      <c r="G1922" t="inlineStr"/>
    </row>
    <row r="1923">
      <c r="A1923" t="inlineStr">
        <is>
          <t>2.30</t>
        </is>
      </c>
      <c r="B1923" t="inlineStr">
        <is>
          <t>Modulen IBD powder 400g</t>
        </is>
      </c>
      <c r="C1923" t="inlineStr">
        <is>
          <t>energy</t>
        </is>
      </c>
      <c r="D1923" s="10" t="inlineStr">
        <is>
          <t>UNKNOWN</t>
        </is>
      </c>
      <c r="E1923" t="inlineStr">
        <is>
          <t>493.0</t>
        </is>
      </c>
      <c r="F1923">
        <f> 1.25 kkal/ml</f>
        <v/>
      </c>
      <c r="G1923" t="inlineStr">
        <is>
          <t>Incompatible units for 'energy': product is kcal/100g, requirement is kcal/100ml</t>
        </is>
      </c>
    </row>
    <row r="1924">
      <c r="A1924" t="inlineStr">
        <is>
          <t>2.30</t>
        </is>
      </c>
      <c r="B1924" t="inlineStr">
        <is>
          <t>Modulen IBD powder 400g</t>
        </is>
      </c>
      <c r="C1924" t="inlineStr">
        <is>
          <t>osmolarity</t>
        </is>
      </c>
      <c r="D1924" s="9" t="inlineStr">
        <is>
          <t>PASS</t>
        </is>
      </c>
      <c r="E1924" t="inlineStr">
        <is>
          <t>290.0 mOsm/l</t>
        </is>
      </c>
      <c r="F1924" t="inlineStr">
        <is>
          <t>&lt;= 415.0 mOsm/l</t>
        </is>
      </c>
      <c r="G1924" t="inlineStr"/>
    </row>
    <row r="1925">
      <c r="A1925" t="inlineStr">
        <is>
          <t>2.30</t>
        </is>
      </c>
      <c r="B1925" t="inlineStr">
        <is>
          <t>Modulen IBD powder 400g</t>
        </is>
      </c>
      <c r="C1925" t="inlineStr">
        <is>
          <t>volume</t>
        </is>
      </c>
      <c r="D1925" s="10" t="inlineStr">
        <is>
          <t>UNKNOWN</t>
        </is>
      </c>
      <c r="E1925" t="inlineStr">
        <is>
          <t>400.0 g</t>
        </is>
      </c>
      <c r="F1925">
        <f> 200.0 ml</f>
        <v/>
      </c>
      <c r="G1925" t="inlineStr">
        <is>
          <t>Not comparable: product in g, requirement in ml</t>
        </is>
      </c>
    </row>
    <row r="1926">
      <c r="A1926" t="inlineStr">
        <is>
          <t>2.30</t>
        </is>
      </c>
      <c r="B1926" t="inlineStr">
        <is>
          <t>Modulen IBD powder 400g</t>
        </is>
      </c>
      <c r="C1926" t="inlineStr">
        <is>
          <t>contains_fiber</t>
        </is>
      </c>
      <c r="D1926" s="10" t="inlineStr">
        <is>
          <t>UNKNOWN</t>
        </is>
      </c>
      <c r="E1926" t="inlineStr">
        <is>
          <t>N/A</t>
        </is>
      </c>
      <c r="F1926" t="inlineStr">
        <is>
          <t>False</t>
        </is>
      </c>
      <c r="G1926" t="inlineStr">
        <is>
          <t>Cannot determine 'contains_fiber' for this product</t>
        </is>
      </c>
    </row>
    <row r="1927">
      <c r="A1927" t="inlineStr">
        <is>
          <t>2.30</t>
        </is>
      </c>
      <c r="B1927" t="inlineStr">
        <is>
          <t>Modulen IBD powder 400g</t>
        </is>
      </c>
      <c r="C1927" t="inlineStr">
        <is>
          <t>gluten_free</t>
        </is>
      </c>
      <c r="D1927" s="9" t="inlineStr">
        <is>
          <t>PASS</t>
        </is>
      </c>
      <c r="E1927" t="inlineStr">
        <is>
          <t>True</t>
        </is>
      </c>
      <c r="F1927" t="inlineStr">
        <is>
          <t>True</t>
        </is>
      </c>
      <c r="G1927" t="inlineStr"/>
    </row>
    <row r="1928">
      <c r="A1928" t="inlineStr">
        <is>
          <t>2.31</t>
        </is>
      </c>
      <c r="B1928" t="inlineStr">
        <is>
          <t>Resource Protein strawberry 200ml</t>
        </is>
      </c>
      <c r="C1928" t="inlineStr">
        <is>
          <t>energy</t>
        </is>
      </c>
      <c r="D1928" s="9" t="inlineStr">
        <is>
          <t>PASS</t>
        </is>
      </c>
      <c r="E1928" t="inlineStr">
        <is>
          <t>125.0 kcal/100ml</t>
        </is>
      </c>
      <c r="F1928">
        <f> 125.0 kcal/100ml</f>
        <v/>
      </c>
      <c r="G1928" t="inlineStr"/>
    </row>
    <row r="1929">
      <c r="A1929" t="inlineStr">
        <is>
          <t>2.31</t>
        </is>
      </c>
      <c r="B1929" t="inlineStr">
        <is>
          <t>Resource Protein strawberry 200ml</t>
        </is>
      </c>
      <c r="C1929" t="inlineStr">
        <is>
          <t>osmolarity</t>
        </is>
      </c>
      <c r="D1929" s="9" t="inlineStr">
        <is>
          <t>PASS</t>
        </is>
      </c>
      <c r="E1929" t="inlineStr">
        <is>
          <t>390.0 mOsm/l</t>
        </is>
      </c>
      <c r="F1929" t="inlineStr">
        <is>
          <t>&lt;= 415.0 mOsm/l</t>
        </is>
      </c>
      <c r="G1929" t="inlineStr"/>
    </row>
    <row r="1930">
      <c r="A1930" t="inlineStr">
        <is>
          <t>2.31</t>
        </is>
      </c>
      <c r="B1930" t="inlineStr">
        <is>
          <t>Resource Protein strawberry 200ml</t>
        </is>
      </c>
      <c r="C1930" t="inlineStr">
        <is>
          <t>volume</t>
        </is>
      </c>
      <c r="D1930" s="9" t="inlineStr">
        <is>
          <t>PASS</t>
        </is>
      </c>
      <c r="E1930" t="inlineStr">
        <is>
          <t>200.0 ml</t>
        </is>
      </c>
      <c r="F1930">
        <f> 200.0 ml</f>
        <v/>
      </c>
      <c r="G1930" t="inlineStr"/>
    </row>
    <row r="1931">
      <c r="A1931" t="inlineStr">
        <is>
          <t>2.31</t>
        </is>
      </c>
      <c r="B1931" t="inlineStr">
        <is>
          <t>Resource Protein strawberry 200ml</t>
        </is>
      </c>
      <c r="C1931" t="inlineStr">
        <is>
          <t>contains_fiber</t>
        </is>
      </c>
      <c r="D1931" s="9" t="inlineStr">
        <is>
          <t>PASS</t>
        </is>
      </c>
      <c r="E1931" t="inlineStr">
        <is>
          <t>fiber=0.0 g/100ml</t>
        </is>
      </c>
      <c r="F1931" t="inlineStr">
        <is>
          <t>no fiber</t>
        </is>
      </c>
      <c r="G1931" t="inlineStr"/>
    </row>
    <row r="1932">
      <c r="A1932" t="inlineStr">
        <is>
          <t>2.31</t>
        </is>
      </c>
      <c r="B1932" t="inlineStr">
        <is>
          <t>Resource Protein strawberry 200ml</t>
        </is>
      </c>
      <c r="C1932" t="inlineStr">
        <is>
          <t>gluten_free</t>
        </is>
      </c>
      <c r="D1932" s="9" t="inlineStr">
        <is>
          <t>PASS</t>
        </is>
      </c>
      <c r="E1932" t="inlineStr">
        <is>
          <t>True</t>
        </is>
      </c>
      <c r="F1932" t="inlineStr">
        <is>
          <t>True</t>
        </is>
      </c>
      <c r="G1932" t="inlineStr"/>
    </row>
    <row r="1933">
      <c r="A1933" t="inlineStr">
        <is>
          <t>2.31</t>
        </is>
      </c>
      <c r="B1933" t="inlineStr">
        <is>
          <t>Resource Junior powder 400g</t>
        </is>
      </c>
      <c r="C1933" t="inlineStr">
        <is>
          <t>energy</t>
        </is>
      </c>
      <c r="D1933" s="10" t="inlineStr">
        <is>
          <t>UNKNOWN</t>
        </is>
      </c>
      <c r="E1933" t="inlineStr">
        <is>
          <t>470.0</t>
        </is>
      </c>
      <c r="F1933">
        <f> 1.25 kkal/ml</f>
        <v/>
      </c>
      <c r="G1933" t="inlineStr">
        <is>
          <t>Incompatible units for 'energy': product is kcal/100g, requirement is kcal/100ml</t>
        </is>
      </c>
    </row>
    <row r="1934">
      <c r="A1934" t="inlineStr">
        <is>
          <t>2.31</t>
        </is>
      </c>
      <c r="B1934" t="inlineStr">
        <is>
          <t>Resource Junior powder 400g</t>
        </is>
      </c>
      <c r="C1934" t="inlineStr">
        <is>
          <t>osmolarity</t>
        </is>
      </c>
      <c r="D1934" s="9" t="inlineStr">
        <is>
          <t>PASS</t>
        </is>
      </c>
      <c r="E1934" t="inlineStr">
        <is>
          <t>330.0 mOsm/l</t>
        </is>
      </c>
      <c r="F1934" t="inlineStr">
        <is>
          <t>&lt;= 415.0 mOsm/l</t>
        </is>
      </c>
      <c r="G1934" t="inlineStr"/>
    </row>
    <row r="1935">
      <c r="A1935" t="inlineStr">
        <is>
          <t>2.31</t>
        </is>
      </c>
      <c r="B1935" t="inlineStr">
        <is>
          <t>Resource Junior powder 400g</t>
        </is>
      </c>
      <c r="C1935" t="inlineStr">
        <is>
          <t>volume</t>
        </is>
      </c>
      <c r="D1935" s="10" t="inlineStr">
        <is>
          <t>UNKNOWN</t>
        </is>
      </c>
      <c r="E1935" t="inlineStr">
        <is>
          <t>400.0 g</t>
        </is>
      </c>
      <c r="F1935">
        <f> 200.0 ml</f>
        <v/>
      </c>
      <c r="G1935" t="inlineStr">
        <is>
          <t>Not comparable: product in g, requirement in ml</t>
        </is>
      </c>
    </row>
    <row r="1936">
      <c r="A1936" t="inlineStr">
        <is>
          <t>2.31</t>
        </is>
      </c>
      <c r="B1936" t="inlineStr">
        <is>
          <t>Resource Junior powder 400g</t>
        </is>
      </c>
      <c r="C1936" t="inlineStr">
        <is>
          <t>contains_fiber</t>
        </is>
      </c>
      <c r="D1936" s="10" t="inlineStr">
        <is>
          <t>UNKNOWN</t>
        </is>
      </c>
      <c r="E1936" t="inlineStr">
        <is>
          <t>N/A</t>
        </is>
      </c>
      <c r="F1936" t="inlineStr">
        <is>
          <t>False</t>
        </is>
      </c>
      <c r="G1936" t="inlineStr">
        <is>
          <t>Cannot determine 'contains_fiber' for this product</t>
        </is>
      </c>
    </row>
    <row r="1937">
      <c r="A1937" t="inlineStr">
        <is>
          <t>2.31</t>
        </is>
      </c>
      <c r="B1937" t="inlineStr">
        <is>
          <t>Resource Junior powder 400g</t>
        </is>
      </c>
      <c r="C1937" t="inlineStr">
        <is>
          <t>gluten_free</t>
        </is>
      </c>
      <c r="D1937" s="9" t="inlineStr">
        <is>
          <t>PASS</t>
        </is>
      </c>
      <c r="E1937" t="inlineStr">
        <is>
          <t>True</t>
        </is>
      </c>
      <c r="F1937" t="inlineStr">
        <is>
          <t>True</t>
        </is>
      </c>
      <c r="G1937" t="inlineStr"/>
    </row>
    <row r="1938">
      <c r="A1938" t="inlineStr">
        <is>
          <t>2.31</t>
        </is>
      </c>
      <c r="B1938" t="inlineStr">
        <is>
          <t>Modulen IBD powder 400g</t>
        </is>
      </c>
      <c r="C1938" t="inlineStr">
        <is>
          <t>energy</t>
        </is>
      </c>
      <c r="D1938" s="10" t="inlineStr">
        <is>
          <t>UNKNOWN</t>
        </is>
      </c>
      <c r="E1938" t="inlineStr">
        <is>
          <t>493.0</t>
        </is>
      </c>
      <c r="F1938">
        <f> 1.25 kkal/ml</f>
        <v/>
      </c>
      <c r="G1938" t="inlineStr">
        <is>
          <t>Incompatible units for 'energy': product is kcal/100g, requirement is kcal/100ml</t>
        </is>
      </c>
    </row>
    <row r="1939">
      <c r="A1939" t="inlineStr">
        <is>
          <t>2.31</t>
        </is>
      </c>
      <c r="B1939" t="inlineStr">
        <is>
          <t>Modulen IBD powder 400g</t>
        </is>
      </c>
      <c r="C1939" t="inlineStr">
        <is>
          <t>osmolarity</t>
        </is>
      </c>
      <c r="D1939" s="9" t="inlineStr">
        <is>
          <t>PASS</t>
        </is>
      </c>
      <c r="E1939" t="inlineStr">
        <is>
          <t>290.0 mOsm/l</t>
        </is>
      </c>
      <c r="F1939" t="inlineStr">
        <is>
          <t>&lt;= 415.0 mOsm/l</t>
        </is>
      </c>
      <c r="G1939" t="inlineStr"/>
    </row>
    <row r="1940">
      <c r="A1940" t="inlineStr">
        <is>
          <t>2.31</t>
        </is>
      </c>
      <c r="B1940" t="inlineStr">
        <is>
          <t>Modulen IBD powder 400g</t>
        </is>
      </c>
      <c r="C1940" t="inlineStr">
        <is>
          <t>volume</t>
        </is>
      </c>
      <c r="D1940" s="10" t="inlineStr">
        <is>
          <t>UNKNOWN</t>
        </is>
      </c>
      <c r="E1940" t="inlineStr">
        <is>
          <t>400.0 g</t>
        </is>
      </c>
      <c r="F1940">
        <f> 200.0 ml</f>
        <v/>
      </c>
      <c r="G1940" t="inlineStr">
        <is>
          <t>Not comparable: product in g, requirement in ml</t>
        </is>
      </c>
    </row>
    <row r="1941">
      <c r="A1941" t="inlineStr">
        <is>
          <t>2.31</t>
        </is>
      </c>
      <c r="B1941" t="inlineStr">
        <is>
          <t>Modulen IBD powder 400g</t>
        </is>
      </c>
      <c r="C1941" t="inlineStr">
        <is>
          <t>contains_fiber</t>
        </is>
      </c>
      <c r="D1941" s="10" t="inlineStr">
        <is>
          <t>UNKNOWN</t>
        </is>
      </c>
      <c r="E1941" t="inlineStr">
        <is>
          <t>N/A</t>
        </is>
      </c>
      <c r="F1941" t="inlineStr">
        <is>
          <t>False</t>
        </is>
      </c>
      <c r="G1941" t="inlineStr">
        <is>
          <t>Cannot determine 'contains_fiber' for this product</t>
        </is>
      </c>
    </row>
    <row r="1942">
      <c r="A1942" t="inlineStr">
        <is>
          <t>2.31</t>
        </is>
      </c>
      <c r="B1942" t="inlineStr">
        <is>
          <t>Modulen IBD powder 400g</t>
        </is>
      </c>
      <c r="C1942" t="inlineStr">
        <is>
          <t>gluten_free</t>
        </is>
      </c>
      <c r="D1942" s="9" t="inlineStr">
        <is>
          <t>PASS</t>
        </is>
      </c>
      <c r="E1942" t="inlineStr">
        <is>
          <t>True</t>
        </is>
      </c>
      <c r="F1942" t="inlineStr">
        <is>
          <t>True</t>
        </is>
      </c>
      <c r="G1942" t="inlineStr"/>
    </row>
    <row r="1943">
      <c r="A1943" t="inlineStr">
        <is>
          <t>2.32</t>
        </is>
      </c>
      <c r="B1943" t="inlineStr">
        <is>
          <t>Resource Protein strawberry 200ml</t>
        </is>
      </c>
      <c r="C1943" t="inlineStr">
        <is>
          <t>energy</t>
        </is>
      </c>
      <c r="D1943" s="9" t="inlineStr">
        <is>
          <t>PASS</t>
        </is>
      </c>
      <c r="E1943" t="inlineStr">
        <is>
          <t>125.0 kcal/100ml</t>
        </is>
      </c>
      <c r="F1943">
        <f> 125.0 kcal/100ml</f>
        <v/>
      </c>
      <c r="G1943" t="inlineStr"/>
    </row>
    <row r="1944">
      <c r="A1944" t="inlineStr">
        <is>
          <t>2.32</t>
        </is>
      </c>
      <c r="B1944" t="inlineStr">
        <is>
          <t>Resource Protein strawberry 200ml</t>
        </is>
      </c>
      <c r="C1944" t="inlineStr">
        <is>
          <t>osmolarity</t>
        </is>
      </c>
      <c r="D1944" s="9" t="inlineStr">
        <is>
          <t>PASS</t>
        </is>
      </c>
      <c r="E1944" t="inlineStr">
        <is>
          <t>390.0 mOsm/l</t>
        </is>
      </c>
      <c r="F1944" t="inlineStr">
        <is>
          <t>&lt;= 415.0 mOsm/l</t>
        </is>
      </c>
      <c r="G1944" t="inlineStr"/>
    </row>
    <row r="1945">
      <c r="A1945" t="inlineStr">
        <is>
          <t>2.32</t>
        </is>
      </c>
      <c r="B1945" t="inlineStr">
        <is>
          <t>Resource Protein strawberry 200ml</t>
        </is>
      </c>
      <c r="C1945" t="inlineStr">
        <is>
          <t>volume</t>
        </is>
      </c>
      <c r="D1945" s="9" t="inlineStr">
        <is>
          <t>PASS</t>
        </is>
      </c>
      <c r="E1945" t="inlineStr">
        <is>
          <t>200.0 ml</t>
        </is>
      </c>
      <c r="F1945">
        <f> 200.0 ml</f>
        <v/>
      </c>
      <c r="G1945" t="inlineStr"/>
    </row>
    <row r="1946">
      <c r="A1946" t="inlineStr">
        <is>
          <t>2.32</t>
        </is>
      </c>
      <c r="B1946" t="inlineStr">
        <is>
          <t>Resource Protein strawberry 200ml</t>
        </is>
      </c>
      <c r="C1946" t="inlineStr">
        <is>
          <t>contains_fiber</t>
        </is>
      </c>
      <c r="D1946" s="9" t="inlineStr">
        <is>
          <t>PASS</t>
        </is>
      </c>
      <c r="E1946" t="inlineStr">
        <is>
          <t>fiber=0.0 g/100ml</t>
        </is>
      </c>
      <c r="F1946" t="inlineStr">
        <is>
          <t>no fiber</t>
        </is>
      </c>
      <c r="G1946" t="inlineStr"/>
    </row>
    <row r="1947">
      <c r="A1947" t="inlineStr">
        <is>
          <t>2.32</t>
        </is>
      </c>
      <c r="B1947" t="inlineStr">
        <is>
          <t>Resource Protein strawberry 200ml</t>
        </is>
      </c>
      <c r="C1947" t="inlineStr">
        <is>
          <t>gluten_free</t>
        </is>
      </c>
      <c r="D1947" s="9" t="inlineStr">
        <is>
          <t>PASS</t>
        </is>
      </c>
      <c r="E1947" t="inlineStr">
        <is>
          <t>True</t>
        </is>
      </c>
      <c r="F1947" t="inlineStr">
        <is>
          <t>True</t>
        </is>
      </c>
      <c r="G1947" t="inlineStr"/>
    </row>
    <row r="1948">
      <c r="A1948" t="inlineStr">
        <is>
          <t>2.32</t>
        </is>
      </c>
      <c r="B1948" t="inlineStr">
        <is>
          <t>Resource Junior powder 400g</t>
        </is>
      </c>
      <c r="C1948" t="inlineStr">
        <is>
          <t>energy</t>
        </is>
      </c>
      <c r="D1948" s="10" t="inlineStr">
        <is>
          <t>UNKNOWN</t>
        </is>
      </c>
      <c r="E1948" t="inlineStr">
        <is>
          <t>470.0</t>
        </is>
      </c>
      <c r="F1948">
        <f> 1.25 kkal/ml</f>
        <v/>
      </c>
      <c r="G1948" t="inlineStr">
        <is>
          <t>Incompatible units for 'energy': product is kcal/100g, requirement is kcal/100ml</t>
        </is>
      </c>
    </row>
    <row r="1949">
      <c r="A1949" t="inlineStr">
        <is>
          <t>2.32</t>
        </is>
      </c>
      <c r="B1949" t="inlineStr">
        <is>
          <t>Resource Junior powder 400g</t>
        </is>
      </c>
      <c r="C1949" t="inlineStr">
        <is>
          <t>osmolarity</t>
        </is>
      </c>
      <c r="D1949" s="9" t="inlineStr">
        <is>
          <t>PASS</t>
        </is>
      </c>
      <c r="E1949" t="inlineStr">
        <is>
          <t>330.0 mOsm/l</t>
        </is>
      </c>
      <c r="F1949" t="inlineStr">
        <is>
          <t>&lt;= 415.0 mOsm/l</t>
        </is>
      </c>
      <c r="G1949" t="inlineStr"/>
    </row>
    <row r="1950">
      <c r="A1950" t="inlineStr">
        <is>
          <t>2.32</t>
        </is>
      </c>
      <c r="B1950" t="inlineStr">
        <is>
          <t>Resource Junior powder 400g</t>
        </is>
      </c>
      <c r="C1950" t="inlineStr">
        <is>
          <t>volume</t>
        </is>
      </c>
      <c r="D1950" s="10" t="inlineStr">
        <is>
          <t>UNKNOWN</t>
        </is>
      </c>
      <c r="E1950" t="inlineStr">
        <is>
          <t>400.0 g</t>
        </is>
      </c>
      <c r="F1950">
        <f> 200.0 ml</f>
        <v/>
      </c>
      <c r="G1950" t="inlineStr">
        <is>
          <t>Not comparable: product in g, requirement in ml</t>
        </is>
      </c>
    </row>
    <row r="1951">
      <c r="A1951" t="inlineStr">
        <is>
          <t>2.32</t>
        </is>
      </c>
      <c r="B1951" t="inlineStr">
        <is>
          <t>Resource Junior powder 400g</t>
        </is>
      </c>
      <c r="C1951" t="inlineStr">
        <is>
          <t>contains_fiber</t>
        </is>
      </c>
      <c r="D1951" s="10" t="inlineStr">
        <is>
          <t>UNKNOWN</t>
        </is>
      </c>
      <c r="E1951" t="inlineStr">
        <is>
          <t>N/A</t>
        </is>
      </c>
      <c r="F1951" t="inlineStr">
        <is>
          <t>False</t>
        </is>
      </c>
      <c r="G1951" t="inlineStr">
        <is>
          <t>Cannot determine 'contains_fiber' for this product</t>
        </is>
      </c>
    </row>
    <row r="1952">
      <c r="A1952" t="inlineStr">
        <is>
          <t>2.32</t>
        </is>
      </c>
      <c r="B1952" t="inlineStr">
        <is>
          <t>Resource Junior powder 400g</t>
        </is>
      </c>
      <c r="C1952" t="inlineStr">
        <is>
          <t>gluten_free</t>
        </is>
      </c>
      <c r="D1952" s="9" t="inlineStr">
        <is>
          <t>PASS</t>
        </is>
      </c>
      <c r="E1952" t="inlineStr">
        <is>
          <t>True</t>
        </is>
      </c>
      <c r="F1952" t="inlineStr">
        <is>
          <t>True</t>
        </is>
      </c>
      <c r="G1952" t="inlineStr"/>
    </row>
    <row r="1953">
      <c r="A1953" t="inlineStr">
        <is>
          <t>2.32</t>
        </is>
      </c>
      <c r="B1953" t="inlineStr">
        <is>
          <t>Modulen IBD powder 400g</t>
        </is>
      </c>
      <c r="C1953" t="inlineStr">
        <is>
          <t>energy</t>
        </is>
      </c>
      <c r="D1953" s="10" t="inlineStr">
        <is>
          <t>UNKNOWN</t>
        </is>
      </c>
      <c r="E1953" t="inlineStr">
        <is>
          <t>493.0</t>
        </is>
      </c>
      <c r="F1953">
        <f> 1.25 kkal/ml</f>
        <v/>
      </c>
      <c r="G1953" t="inlineStr">
        <is>
          <t>Incompatible units for 'energy': product is kcal/100g, requirement is kcal/100ml</t>
        </is>
      </c>
    </row>
    <row r="1954">
      <c r="A1954" t="inlineStr">
        <is>
          <t>2.32</t>
        </is>
      </c>
      <c r="B1954" t="inlineStr">
        <is>
          <t>Modulen IBD powder 400g</t>
        </is>
      </c>
      <c r="C1954" t="inlineStr">
        <is>
          <t>osmolarity</t>
        </is>
      </c>
      <c r="D1954" s="9" t="inlineStr">
        <is>
          <t>PASS</t>
        </is>
      </c>
      <c r="E1954" t="inlineStr">
        <is>
          <t>290.0 mOsm/l</t>
        </is>
      </c>
      <c r="F1954" t="inlineStr">
        <is>
          <t>&lt;= 415.0 mOsm/l</t>
        </is>
      </c>
      <c r="G1954" t="inlineStr"/>
    </row>
    <row r="1955">
      <c r="A1955" t="inlineStr">
        <is>
          <t>2.32</t>
        </is>
      </c>
      <c r="B1955" t="inlineStr">
        <is>
          <t>Modulen IBD powder 400g</t>
        </is>
      </c>
      <c r="C1955" t="inlineStr">
        <is>
          <t>volume</t>
        </is>
      </c>
      <c r="D1955" s="10" t="inlineStr">
        <is>
          <t>UNKNOWN</t>
        </is>
      </c>
      <c r="E1955" t="inlineStr">
        <is>
          <t>400.0 g</t>
        </is>
      </c>
      <c r="F1955">
        <f> 200.0 ml</f>
        <v/>
      </c>
      <c r="G1955" t="inlineStr">
        <is>
          <t>Not comparable: product in g, requirement in ml</t>
        </is>
      </c>
    </row>
    <row r="1956">
      <c r="A1956" t="inlineStr">
        <is>
          <t>2.32</t>
        </is>
      </c>
      <c r="B1956" t="inlineStr">
        <is>
          <t>Modulen IBD powder 400g</t>
        </is>
      </c>
      <c r="C1956" t="inlineStr">
        <is>
          <t>contains_fiber</t>
        </is>
      </c>
      <c r="D1956" s="10" t="inlineStr">
        <is>
          <t>UNKNOWN</t>
        </is>
      </c>
      <c r="E1956" t="inlineStr">
        <is>
          <t>N/A</t>
        </is>
      </c>
      <c r="F1956" t="inlineStr">
        <is>
          <t>False</t>
        </is>
      </c>
      <c r="G1956" t="inlineStr">
        <is>
          <t>Cannot determine 'contains_fiber' for this product</t>
        </is>
      </c>
    </row>
    <row r="1957">
      <c r="A1957" t="inlineStr">
        <is>
          <t>2.32</t>
        </is>
      </c>
      <c r="B1957" t="inlineStr">
        <is>
          <t>Modulen IBD powder 400g</t>
        </is>
      </c>
      <c r="C1957" t="inlineStr">
        <is>
          <t>gluten_free</t>
        </is>
      </c>
      <c r="D1957" s="9" t="inlineStr">
        <is>
          <t>PASS</t>
        </is>
      </c>
      <c r="E1957" t="inlineStr">
        <is>
          <t>True</t>
        </is>
      </c>
      <c r="F1957" t="inlineStr">
        <is>
          <t>True</t>
        </is>
      </c>
      <c r="G1957" t="inlineStr"/>
    </row>
    <row r="1958">
      <c r="A1958" t="inlineStr">
        <is>
          <t>2.33</t>
        </is>
      </c>
      <c r="B1958" t="inlineStr">
        <is>
          <t>Resource Protein strawberry 200ml</t>
        </is>
      </c>
      <c r="C1958" t="inlineStr">
        <is>
          <t>energy</t>
        </is>
      </c>
      <c r="D1958" s="9" t="inlineStr">
        <is>
          <t>PASS</t>
        </is>
      </c>
      <c r="E1958" t="inlineStr">
        <is>
          <t>125.0 kcal/100ml</t>
        </is>
      </c>
      <c r="F1958">
        <f> 125.0 kcal/100ml</f>
        <v/>
      </c>
      <c r="G1958" t="inlineStr"/>
    </row>
    <row r="1959">
      <c r="A1959" t="inlineStr">
        <is>
          <t>2.33</t>
        </is>
      </c>
      <c r="B1959" t="inlineStr">
        <is>
          <t>Resource Protein strawberry 200ml</t>
        </is>
      </c>
      <c r="C1959" t="inlineStr">
        <is>
          <t>osmolarity</t>
        </is>
      </c>
      <c r="D1959" s="9" t="inlineStr">
        <is>
          <t>PASS</t>
        </is>
      </c>
      <c r="E1959" t="inlineStr">
        <is>
          <t>390.0 mOsm/l</t>
        </is>
      </c>
      <c r="F1959" t="inlineStr">
        <is>
          <t>&lt;= 450.0 mOsm/l</t>
        </is>
      </c>
      <c r="G1959" t="inlineStr"/>
    </row>
    <row r="1960">
      <c r="A1960" t="inlineStr">
        <is>
          <t>2.33</t>
        </is>
      </c>
      <c r="B1960" t="inlineStr">
        <is>
          <t>Resource Protein strawberry 200ml</t>
        </is>
      </c>
      <c r="C1960" t="inlineStr">
        <is>
          <t>fiber</t>
        </is>
      </c>
      <c r="D1960" s="9" t="inlineStr">
        <is>
          <t>PASS</t>
        </is>
      </c>
      <c r="E1960" t="inlineStr">
        <is>
          <t>0.0 g/100ml</t>
        </is>
      </c>
      <c r="F1960" t="inlineStr">
        <is>
          <t>&lt;= 0.5 g/100ml</t>
        </is>
      </c>
      <c r="G1960" t="inlineStr"/>
    </row>
    <row r="1961">
      <c r="A1961" t="inlineStr">
        <is>
          <t>2.33</t>
        </is>
      </c>
      <c r="B1961" t="inlineStr">
        <is>
          <t>Resource Protein strawberry 200ml</t>
        </is>
      </c>
      <c r="C1961" t="inlineStr">
        <is>
          <t>volume</t>
        </is>
      </c>
      <c r="D1961" s="9" t="inlineStr">
        <is>
          <t>PASS</t>
        </is>
      </c>
      <c r="E1961" t="inlineStr">
        <is>
          <t>200.0 ml</t>
        </is>
      </c>
      <c r="F1961">
        <f> 200.0 ml</f>
        <v/>
      </c>
      <c r="G1961" t="inlineStr"/>
    </row>
    <row r="1962">
      <c r="A1962" t="inlineStr">
        <is>
          <t>2.33</t>
        </is>
      </c>
      <c r="B1962" t="inlineStr">
        <is>
          <t>Resource Protein strawberry 200ml</t>
        </is>
      </c>
      <c r="C1962" t="inlineStr">
        <is>
          <t>gluten_free</t>
        </is>
      </c>
      <c r="D1962" s="9" t="inlineStr">
        <is>
          <t>PASS</t>
        </is>
      </c>
      <c r="E1962" t="inlineStr">
        <is>
          <t>True</t>
        </is>
      </c>
      <c r="F1962" t="inlineStr">
        <is>
          <t>True</t>
        </is>
      </c>
      <c r="G1962" t="inlineStr"/>
    </row>
    <row r="1963">
      <c r="A1963" t="inlineStr">
        <is>
          <t>2.33</t>
        </is>
      </c>
      <c r="B1963" t="inlineStr">
        <is>
          <t>Resource Protein chocolate 200ml</t>
        </is>
      </c>
      <c r="C1963" t="inlineStr">
        <is>
          <t>energy</t>
        </is>
      </c>
      <c r="D1963" s="9" t="inlineStr">
        <is>
          <t>PASS</t>
        </is>
      </c>
      <c r="E1963" t="inlineStr">
        <is>
          <t>125.0 kcal/100ml</t>
        </is>
      </c>
      <c r="F1963">
        <f> 125.0 kcal/100ml</f>
        <v/>
      </c>
      <c r="G1963" t="inlineStr"/>
    </row>
    <row r="1964">
      <c r="A1964" t="inlineStr">
        <is>
          <t>2.33</t>
        </is>
      </c>
      <c r="B1964" t="inlineStr">
        <is>
          <t>Resource Protein chocolate 200ml</t>
        </is>
      </c>
      <c r="C1964" t="inlineStr">
        <is>
          <t>osmolarity</t>
        </is>
      </c>
      <c r="D1964" s="9" t="inlineStr">
        <is>
          <t>PASS</t>
        </is>
      </c>
      <c r="E1964" t="inlineStr">
        <is>
          <t>450.0 mOsm/l</t>
        </is>
      </c>
      <c r="F1964" t="inlineStr">
        <is>
          <t>&lt;= 450.0 mOsm/l</t>
        </is>
      </c>
      <c r="G1964" t="inlineStr"/>
    </row>
    <row r="1965">
      <c r="A1965" t="inlineStr">
        <is>
          <t>2.33</t>
        </is>
      </c>
      <c r="B1965" t="inlineStr">
        <is>
          <t>Resource Protein chocolate 200ml</t>
        </is>
      </c>
      <c r="C1965" t="inlineStr">
        <is>
          <t>fiber</t>
        </is>
      </c>
      <c r="D1965" s="9" t="inlineStr">
        <is>
          <t>PASS</t>
        </is>
      </c>
      <c r="E1965" t="inlineStr">
        <is>
          <t>0.5 g/100ml</t>
        </is>
      </c>
      <c r="F1965" t="inlineStr">
        <is>
          <t>&lt;= 0.5 g/100ml</t>
        </is>
      </c>
      <c r="G1965" t="inlineStr"/>
    </row>
    <row r="1966">
      <c r="A1966" t="inlineStr">
        <is>
          <t>2.33</t>
        </is>
      </c>
      <c r="B1966" t="inlineStr">
        <is>
          <t>Resource Protein chocolate 200ml</t>
        </is>
      </c>
      <c r="C1966" t="inlineStr">
        <is>
          <t>volume</t>
        </is>
      </c>
      <c r="D1966" s="9" t="inlineStr">
        <is>
          <t>PASS</t>
        </is>
      </c>
      <c r="E1966" t="inlineStr">
        <is>
          <t>200.0 ml</t>
        </is>
      </c>
      <c r="F1966">
        <f> 200.0 ml</f>
        <v/>
      </c>
      <c r="G1966" t="inlineStr"/>
    </row>
    <row r="1967">
      <c r="A1967" t="inlineStr">
        <is>
          <t>2.33</t>
        </is>
      </c>
      <c r="B1967" t="inlineStr">
        <is>
          <t>Resource Protein chocolate 200ml</t>
        </is>
      </c>
      <c r="C1967" t="inlineStr">
        <is>
          <t>gluten_free</t>
        </is>
      </c>
      <c r="D1967" s="9" t="inlineStr">
        <is>
          <t>PASS</t>
        </is>
      </c>
      <c r="E1967" t="inlineStr">
        <is>
          <t>True</t>
        </is>
      </c>
      <c r="F1967" t="inlineStr">
        <is>
          <t>True</t>
        </is>
      </c>
      <c r="G1967" t="inlineStr"/>
    </row>
    <row r="1968">
      <c r="A1968" t="inlineStr">
        <is>
          <t>2.33</t>
        </is>
      </c>
      <c r="B1968" t="inlineStr">
        <is>
          <t>Resource Junior powder 400g</t>
        </is>
      </c>
      <c r="C1968" t="inlineStr">
        <is>
          <t>energy</t>
        </is>
      </c>
      <c r="D1968" s="10" t="inlineStr">
        <is>
          <t>UNKNOWN</t>
        </is>
      </c>
      <c r="E1968" t="inlineStr">
        <is>
          <t>470.0</t>
        </is>
      </c>
      <c r="F1968">
        <f> 1.25 kkal/ml</f>
        <v/>
      </c>
      <c r="G1968" t="inlineStr">
        <is>
          <t>Incompatible units for 'energy': product is kcal/100g, requirement is kcal/100ml</t>
        </is>
      </c>
    </row>
    <row r="1969">
      <c r="A1969" t="inlineStr">
        <is>
          <t>2.33</t>
        </is>
      </c>
      <c r="B1969" t="inlineStr">
        <is>
          <t>Resource Junior powder 400g</t>
        </is>
      </c>
      <c r="C1969" t="inlineStr">
        <is>
          <t>osmolarity</t>
        </is>
      </c>
      <c r="D1969" s="9" t="inlineStr">
        <is>
          <t>PASS</t>
        </is>
      </c>
      <c r="E1969" t="inlineStr">
        <is>
          <t>330.0 mOsm/l</t>
        </is>
      </c>
      <c r="F1969" t="inlineStr">
        <is>
          <t>&lt;= 450.0 mOsm/l</t>
        </is>
      </c>
      <c r="G1969" t="inlineStr"/>
    </row>
    <row r="1970">
      <c r="A1970" t="inlineStr">
        <is>
          <t>2.33</t>
        </is>
      </c>
      <c r="B1970" t="inlineStr">
        <is>
          <t>Resource Junior powder 400g</t>
        </is>
      </c>
      <c r="C1970" t="inlineStr">
        <is>
          <t>fiber</t>
        </is>
      </c>
      <c r="D1970" s="10" t="inlineStr">
        <is>
          <t>UNKNOWN</t>
        </is>
      </c>
      <c r="E1970" t="inlineStr">
        <is>
          <t>N/A</t>
        </is>
      </c>
      <c r="F1970" t="inlineStr">
        <is>
          <t>&lt;= 0.5 g/100ml</t>
        </is>
      </c>
      <c r="G1970" t="inlineStr">
        <is>
          <t>Product has no value for 'fiber'</t>
        </is>
      </c>
    </row>
    <row r="1971">
      <c r="A1971" t="inlineStr">
        <is>
          <t>2.33</t>
        </is>
      </c>
      <c r="B1971" t="inlineStr">
        <is>
          <t>Resource Junior powder 400g</t>
        </is>
      </c>
      <c r="C1971" t="inlineStr">
        <is>
          <t>volume</t>
        </is>
      </c>
      <c r="D1971" s="10" t="inlineStr">
        <is>
          <t>UNKNOWN</t>
        </is>
      </c>
      <c r="E1971" t="inlineStr">
        <is>
          <t>400.0 g</t>
        </is>
      </c>
      <c r="F1971">
        <f> 200.0 ml</f>
        <v/>
      </c>
      <c r="G1971" t="inlineStr">
        <is>
          <t>Not comparable: product in g, requirement in ml</t>
        </is>
      </c>
    </row>
    <row r="1972">
      <c r="A1972" t="inlineStr">
        <is>
          <t>2.33</t>
        </is>
      </c>
      <c r="B1972" t="inlineStr">
        <is>
          <t>Resource Junior powder 400g</t>
        </is>
      </c>
      <c r="C1972" t="inlineStr">
        <is>
          <t>gluten_free</t>
        </is>
      </c>
      <c r="D1972" s="9" t="inlineStr">
        <is>
          <t>PASS</t>
        </is>
      </c>
      <c r="E1972" t="inlineStr">
        <is>
          <t>True</t>
        </is>
      </c>
      <c r="F1972" t="inlineStr">
        <is>
          <t>True</t>
        </is>
      </c>
      <c r="G1972" t="inlineStr"/>
    </row>
    <row r="1973">
      <c r="A1973" t="inlineStr">
        <is>
          <t>2.34</t>
        </is>
      </c>
      <c r="B1973" t="inlineStr">
        <is>
          <t>Resource Junior powder 400g</t>
        </is>
      </c>
      <c r="C1973" t="inlineStr">
        <is>
          <t>energy</t>
        </is>
      </c>
      <c r="D1973" s="10" t="inlineStr">
        <is>
          <t>UNKNOWN</t>
        </is>
      </c>
      <c r="E1973" t="inlineStr">
        <is>
          <t>470.0</t>
        </is>
      </c>
      <c r="F1973">
        <f> 1.04 kkal/ml</f>
        <v/>
      </c>
      <c r="G1973" t="inlineStr">
        <is>
          <t>Incompatible units for 'energy': product is kcal/100g, requirement is kcal/100ml</t>
        </is>
      </c>
    </row>
    <row r="1974">
      <c r="A1974" t="inlineStr">
        <is>
          <t>2.34</t>
        </is>
      </c>
      <c r="B1974" t="inlineStr">
        <is>
          <t>Resource Junior powder 400g</t>
        </is>
      </c>
      <c r="C1974" t="inlineStr">
        <is>
          <t>protein</t>
        </is>
      </c>
      <c r="D1974" s="10" t="inlineStr">
        <is>
          <t>UNKNOWN</t>
        </is>
      </c>
      <c r="E1974" t="inlineStr">
        <is>
          <t>13.9</t>
        </is>
      </c>
      <c r="F1974">
        <f> 4.9 g/100ml</f>
        <v/>
      </c>
      <c r="G1974" t="inlineStr">
        <is>
          <t>Incompatible units for 'protein': product is g/100g, requirement is g/100ml</t>
        </is>
      </c>
    </row>
    <row r="1975">
      <c r="A1975" t="inlineStr">
        <is>
          <t>2.34</t>
        </is>
      </c>
      <c r="B1975" t="inlineStr">
        <is>
          <t>Resource Junior powder 400g</t>
        </is>
      </c>
      <c r="C1975" t="inlineStr">
        <is>
          <t>fiber</t>
        </is>
      </c>
      <c r="D1975" s="10" t="inlineStr">
        <is>
          <t>UNKNOWN</t>
        </is>
      </c>
      <c r="E1975" t="inlineStr">
        <is>
          <t>N/A</t>
        </is>
      </c>
      <c r="F1975">
        <f> 2.5 g/100ml</f>
        <v/>
      </c>
      <c r="G1975" t="inlineStr">
        <is>
          <t>Product has no value for 'fiber'</t>
        </is>
      </c>
    </row>
    <row r="1976">
      <c r="A1976" t="inlineStr">
        <is>
          <t>2.34</t>
        </is>
      </c>
      <c r="B1976" t="inlineStr">
        <is>
          <t>Resource Junior powder 400g</t>
        </is>
      </c>
      <c r="C1976" t="inlineStr">
        <is>
          <t>volume</t>
        </is>
      </c>
      <c r="D1976" s="10" t="inlineStr">
        <is>
          <t>UNKNOWN</t>
        </is>
      </c>
      <c r="E1976" t="inlineStr">
        <is>
          <t>400.0 g</t>
        </is>
      </c>
      <c r="F1976">
        <f> 200.0 ml</f>
        <v/>
      </c>
      <c r="G1976" t="inlineStr">
        <is>
          <t>Not comparable: product in g, requirement in ml</t>
        </is>
      </c>
    </row>
    <row r="1977">
      <c r="A1977" t="inlineStr">
        <is>
          <t>2.34</t>
        </is>
      </c>
      <c r="B1977" t="inlineStr">
        <is>
          <t>Resource Junior powder 400g</t>
        </is>
      </c>
      <c r="C1977" t="inlineStr">
        <is>
          <t>contains_fiber</t>
        </is>
      </c>
      <c r="D1977" s="10" t="inlineStr">
        <is>
          <t>UNKNOWN</t>
        </is>
      </c>
      <c r="E1977" t="inlineStr">
        <is>
          <t>N/A</t>
        </is>
      </c>
      <c r="F1977" t="inlineStr">
        <is>
          <t>True</t>
        </is>
      </c>
      <c r="G1977" t="inlineStr">
        <is>
          <t>Cannot determine 'contains_fiber' for this product</t>
        </is>
      </c>
    </row>
    <row r="1978">
      <c r="A1978" t="inlineStr">
        <is>
          <t>2.34</t>
        </is>
      </c>
      <c r="B1978" t="inlineStr">
        <is>
          <t>Resource Junior powder 400g</t>
        </is>
      </c>
      <c r="C1978" t="inlineStr">
        <is>
          <t>gluten_free</t>
        </is>
      </c>
      <c r="D1978" s="9" t="inlineStr">
        <is>
          <t>PASS</t>
        </is>
      </c>
      <c r="E1978" t="inlineStr">
        <is>
          <t>True</t>
        </is>
      </c>
      <c r="F1978" t="inlineStr">
        <is>
          <t>True</t>
        </is>
      </c>
      <c r="G1978" t="inlineStr"/>
    </row>
    <row r="1979">
      <c r="A1979" t="inlineStr">
        <is>
          <t>2.34</t>
        </is>
      </c>
      <c r="B1979" t="inlineStr">
        <is>
          <t>Resource Instant Protein powder 400g</t>
        </is>
      </c>
      <c r="C1979" t="inlineStr">
        <is>
          <t>energy</t>
        </is>
      </c>
      <c r="D1979" s="10" t="inlineStr">
        <is>
          <t>UNKNOWN</t>
        </is>
      </c>
      <c r="E1979" t="inlineStr">
        <is>
          <t>371.0</t>
        </is>
      </c>
      <c r="F1979">
        <f> 1.04 kkal/ml</f>
        <v/>
      </c>
      <c r="G1979" t="inlineStr">
        <is>
          <t>Incompatible units for 'energy': product is kcal/100g, requirement is kcal/100ml</t>
        </is>
      </c>
    </row>
    <row r="1980">
      <c r="A1980" t="inlineStr">
        <is>
          <t>2.34</t>
        </is>
      </c>
      <c r="B1980" t="inlineStr">
        <is>
          <t>Resource Instant Protein powder 400g</t>
        </is>
      </c>
      <c r="C1980" t="inlineStr">
        <is>
          <t>protein</t>
        </is>
      </c>
      <c r="D1980" s="10" t="inlineStr">
        <is>
          <t>UNKNOWN</t>
        </is>
      </c>
      <c r="E1980" t="inlineStr">
        <is>
          <t>90.0</t>
        </is>
      </c>
      <c r="F1980">
        <f> 4.9 g/100ml</f>
        <v/>
      </c>
      <c r="G1980" t="inlineStr">
        <is>
          <t>Incompatible units for 'protein': product is g/100g, requirement is g/100ml</t>
        </is>
      </c>
    </row>
    <row r="1981">
      <c r="A1981" t="inlineStr">
        <is>
          <t>2.34</t>
        </is>
      </c>
      <c r="B1981" t="inlineStr">
        <is>
          <t>Resource Instant Protein powder 400g</t>
        </is>
      </c>
      <c r="C1981" t="inlineStr">
        <is>
          <t>fiber</t>
        </is>
      </c>
      <c r="D1981" s="10" t="inlineStr">
        <is>
          <t>UNKNOWN</t>
        </is>
      </c>
      <c r="E1981" t="inlineStr">
        <is>
          <t>N/A</t>
        </is>
      </c>
      <c r="F1981">
        <f> 2.5 g/100ml</f>
        <v/>
      </c>
      <c r="G1981" t="inlineStr">
        <is>
          <t>Product has no value for 'fiber'</t>
        </is>
      </c>
    </row>
    <row r="1982">
      <c r="A1982" t="inlineStr">
        <is>
          <t>2.34</t>
        </is>
      </c>
      <c r="B1982" t="inlineStr">
        <is>
          <t>Resource Instant Protein powder 400g</t>
        </is>
      </c>
      <c r="C1982" t="inlineStr">
        <is>
          <t>volume</t>
        </is>
      </c>
      <c r="D1982" s="10" t="inlineStr">
        <is>
          <t>UNKNOWN</t>
        </is>
      </c>
      <c r="E1982" t="inlineStr">
        <is>
          <t>400.0 g</t>
        </is>
      </c>
      <c r="F1982">
        <f> 200.0 ml</f>
        <v/>
      </c>
      <c r="G1982" t="inlineStr">
        <is>
          <t>Not comparable: product in g, requirement in ml</t>
        </is>
      </c>
    </row>
    <row r="1983">
      <c r="A1983" t="inlineStr">
        <is>
          <t>2.34</t>
        </is>
      </c>
      <c r="B1983" t="inlineStr">
        <is>
          <t>Resource Instant Protein powder 400g</t>
        </is>
      </c>
      <c r="C1983" t="inlineStr">
        <is>
          <t>contains_fiber</t>
        </is>
      </c>
      <c r="D1983" s="10" t="inlineStr">
        <is>
          <t>UNKNOWN</t>
        </is>
      </c>
      <c r="E1983" t="inlineStr">
        <is>
          <t>N/A</t>
        </is>
      </c>
      <c r="F1983" t="inlineStr">
        <is>
          <t>True</t>
        </is>
      </c>
      <c r="G1983" t="inlineStr">
        <is>
          <t>Cannot determine 'contains_fiber' for this product</t>
        </is>
      </c>
    </row>
    <row r="1984">
      <c r="A1984" t="inlineStr">
        <is>
          <t>2.34</t>
        </is>
      </c>
      <c r="B1984" t="inlineStr">
        <is>
          <t>Resource Instant Protein powder 400g</t>
        </is>
      </c>
      <c r="C1984" t="inlineStr">
        <is>
          <t>gluten_free</t>
        </is>
      </c>
      <c r="D1984" s="9" t="inlineStr">
        <is>
          <t>PASS</t>
        </is>
      </c>
      <c r="E1984" t="inlineStr">
        <is>
          <t>True</t>
        </is>
      </c>
      <c r="F1984" t="inlineStr">
        <is>
          <t>True</t>
        </is>
      </c>
      <c r="G1984" t="inlineStr"/>
    </row>
    <row r="1985">
      <c r="A1985" t="inlineStr">
        <is>
          <t>2.34</t>
        </is>
      </c>
      <c r="B1985" t="inlineStr">
        <is>
          <t>Resource Glutamin 20x5g</t>
        </is>
      </c>
      <c r="C1985" t="inlineStr">
        <is>
          <t>energy</t>
        </is>
      </c>
      <c r="D1985" s="10" t="inlineStr">
        <is>
          <t>UNKNOWN</t>
        </is>
      </c>
      <c r="E1985" t="inlineStr">
        <is>
          <t>400.0</t>
        </is>
      </c>
      <c r="F1985">
        <f> 1.04 kkal/ml</f>
        <v/>
      </c>
      <c r="G1985" t="inlineStr">
        <is>
          <t>Incompatible units for 'energy': product is kcal/100g, requirement is kcal/100ml</t>
        </is>
      </c>
    </row>
    <row r="1986">
      <c r="A1986" t="inlineStr">
        <is>
          <t>2.34</t>
        </is>
      </c>
      <c r="B1986" t="inlineStr">
        <is>
          <t>Resource Glutamin 20x5g</t>
        </is>
      </c>
      <c r="C1986" t="inlineStr">
        <is>
          <t>protein</t>
        </is>
      </c>
      <c r="D1986" s="10" t="inlineStr">
        <is>
          <t>UNKNOWN</t>
        </is>
      </c>
      <c r="E1986" t="inlineStr">
        <is>
          <t>100.0</t>
        </is>
      </c>
      <c r="F1986">
        <f> 4.9 g/100ml</f>
        <v/>
      </c>
      <c r="G1986" t="inlineStr">
        <is>
          <t>Incompatible units for 'protein': product is g/100g, requirement is g/100ml</t>
        </is>
      </c>
    </row>
    <row r="1987">
      <c r="A1987" t="inlineStr">
        <is>
          <t>2.34</t>
        </is>
      </c>
      <c r="B1987" t="inlineStr">
        <is>
          <t>Resource Glutamin 20x5g</t>
        </is>
      </c>
      <c r="C1987" t="inlineStr">
        <is>
          <t>fiber</t>
        </is>
      </c>
      <c r="D1987" s="10" t="inlineStr">
        <is>
          <t>UNKNOWN</t>
        </is>
      </c>
      <c r="E1987" t="inlineStr">
        <is>
          <t>N/A</t>
        </is>
      </c>
      <c r="F1987">
        <f> 2.5 g/100ml</f>
        <v/>
      </c>
      <c r="G1987" t="inlineStr">
        <is>
          <t>Product has no value for 'fiber'</t>
        </is>
      </c>
    </row>
    <row r="1988">
      <c r="A1988" t="inlineStr">
        <is>
          <t>2.34</t>
        </is>
      </c>
      <c r="B1988" t="inlineStr">
        <is>
          <t>Resource Glutamin 20x5g</t>
        </is>
      </c>
      <c r="C1988" t="inlineStr">
        <is>
          <t>volume</t>
        </is>
      </c>
      <c r="D1988" s="10" t="inlineStr">
        <is>
          <t>UNKNOWN</t>
        </is>
      </c>
      <c r="E1988" t="inlineStr">
        <is>
          <t>100.0 g</t>
        </is>
      </c>
      <c r="F1988">
        <f> 200.0 ml</f>
        <v/>
      </c>
      <c r="G1988" t="inlineStr">
        <is>
          <t>Not comparable: product in g, requirement in ml</t>
        </is>
      </c>
    </row>
    <row r="1989">
      <c r="A1989" t="inlineStr">
        <is>
          <t>2.34</t>
        </is>
      </c>
      <c r="B1989" t="inlineStr">
        <is>
          <t>Resource Glutamin 20x5g</t>
        </is>
      </c>
      <c r="C1989" t="inlineStr">
        <is>
          <t>contains_fiber</t>
        </is>
      </c>
      <c r="D1989" s="10" t="inlineStr">
        <is>
          <t>UNKNOWN</t>
        </is>
      </c>
      <c r="E1989" t="inlineStr">
        <is>
          <t>N/A</t>
        </is>
      </c>
      <c r="F1989" t="inlineStr">
        <is>
          <t>True</t>
        </is>
      </c>
      <c r="G1989" t="inlineStr">
        <is>
          <t>Cannot determine 'contains_fiber' for this product</t>
        </is>
      </c>
    </row>
    <row r="1990">
      <c r="A1990" t="inlineStr">
        <is>
          <t>2.34</t>
        </is>
      </c>
      <c r="B1990" t="inlineStr">
        <is>
          <t>Resource Glutamin 20x5g</t>
        </is>
      </c>
      <c r="C1990" t="inlineStr">
        <is>
          <t>gluten_free</t>
        </is>
      </c>
      <c r="D1990" s="9" t="inlineStr">
        <is>
          <t>PASS</t>
        </is>
      </c>
      <c r="E1990" t="inlineStr">
        <is>
          <t>True</t>
        </is>
      </c>
      <c r="F1990" t="inlineStr">
        <is>
          <t>True</t>
        </is>
      </c>
      <c r="G1990" t="inlineStr"/>
    </row>
    <row r="1991">
      <c r="A1991" t="inlineStr">
        <is>
          <t>2.35</t>
        </is>
      </c>
      <c r="B1991" t="inlineStr">
        <is>
          <t>Resource Junior powder 400g</t>
        </is>
      </c>
      <c r="C1991" t="inlineStr">
        <is>
          <t>energy</t>
        </is>
      </c>
      <c r="D1991" s="10" t="inlineStr">
        <is>
          <t>UNKNOWN</t>
        </is>
      </c>
      <c r="E1991" t="inlineStr">
        <is>
          <t>470.0</t>
        </is>
      </c>
      <c r="F1991">
        <f> 1.04 kkal/ml</f>
        <v/>
      </c>
      <c r="G1991" t="inlineStr">
        <is>
          <t>Incompatible units for 'energy': product is kcal/100g, requirement is kcal/100ml</t>
        </is>
      </c>
    </row>
    <row r="1992">
      <c r="A1992" t="inlineStr">
        <is>
          <t>2.35</t>
        </is>
      </c>
      <c r="B1992" t="inlineStr">
        <is>
          <t>Resource Junior powder 400g</t>
        </is>
      </c>
      <c r="C1992" t="inlineStr">
        <is>
          <t>protein</t>
        </is>
      </c>
      <c r="D1992" s="10" t="inlineStr">
        <is>
          <t>UNKNOWN</t>
        </is>
      </c>
      <c r="E1992" t="inlineStr">
        <is>
          <t>13.9</t>
        </is>
      </c>
      <c r="F1992">
        <f> 4.9 g/100ml</f>
        <v/>
      </c>
      <c r="G1992" t="inlineStr">
        <is>
          <t>Incompatible units for 'protein': product is g/100g, requirement is g/100ml</t>
        </is>
      </c>
    </row>
    <row r="1993">
      <c r="A1993" t="inlineStr">
        <is>
          <t>2.35</t>
        </is>
      </c>
      <c r="B1993" t="inlineStr">
        <is>
          <t>Resource Junior powder 400g</t>
        </is>
      </c>
      <c r="C1993" t="inlineStr">
        <is>
          <t>fiber</t>
        </is>
      </c>
      <c r="D1993" s="10" t="inlineStr">
        <is>
          <t>UNKNOWN</t>
        </is>
      </c>
      <c r="E1993" t="inlineStr">
        <is>
          <t>N/A</t>
        </is>
      </c>
      <c r="F1993">
        <f> 2.5 g/100ml</f>
        <v/>
      </c>
      <c r="G1993" t="inlineStr">
        <is>
          <t>Product has no value for 'fiber'</t>
        </is>
      </c>
    </row>
    <row r="1994">
      <c r="A1994" t="inlineStr">
        <is>
          <t>2.35</t>
        </is>
      </c>
      <c r="B1994" t="inlineStr">
        <is>
          <t>Resource Junior powder 400g</t>
        </is>
      </c>
      <c r="C1994" t="inlineStr">
        <is>
          <t>volume</t>
        </is>
      </c>
      <c r="D1994" s="10" t="inlineStr">
        <is>
          <t>UNKNOWN</t>
        </is>
      </c>
      <c r="E1994" t="inlineStr">
        <is>
          <t>400.0 g</t>
        </is>
      </c>
      <c r="F1994">
        <f> 200.0 ml</f>
        <v/>
      </c>
      <c r="G1994" t="inlineStr">
        <is>
          <t>Not comparable: product in g, requirement in ml</t>
        </is>
      </c>
    </row>
    <row r="1995">
      <c r="A1995" t="inlineStr">
        <is>
          <t>2.35</t>
        </is>
      </c>
      <c r="B1995" t="inlineStr">
        <is>
          <t>Resource Junior powder 400g</t>
        </is>
      </c>
      <c r="C1995" t="inlineStr">
        <is>
          <t>contains_fiber</t>
        </is>
      </c>
      <c r="D1995" s="10" t="inlineStr">
        <is>
          <t>UNKNOWN</t>
        </is>
      </c>
      <c r="E1995" t="inlineStr">
        <is>
          <t>N/A</t>
        </is>
      </c>
      <c r="F1995" t="inlineStr">
        <is>
          <t>True</t>
        </is>
      </c>
      <c r="G1995" t="inlineStr">
        <is>
          <t>Cannot determine 'contains_fiber' for this product</t>
        </is>
      </c>
    </row>
    <row r="1996">
      <c r="A1996" t="inlineStr">
        <is>
          <t>2.35</t>
        </is>
      </c>
      <c r="B1996" t="inlineStr">
        <is>
          <t>Resource Junior powder 400g</t>
        </is>
      </c>
      <c r="C1996" t="inlineStr">
        <is>
          <t>gluten_free</t>
        </is>
      </c>
      <c r="D1996" s="9" t="inlineStr">
        <is>
          <t>PASS</t>
        </is>
      </c>
      <c r="E1996" t="inlineStr">
        <is>
          <t>True</t>
        </is>
      </c>
      <c r="F1996" t="inlineStr">
        <is>
          <t>True</t>
        </is>
      </c>
      <c r="G1996" t="inlineStr"/>
    </row>
    <row r="1997">
      <c r="A1997" t="inlineStr">
        <is>
          <t>2.35</t>
        </is>
      </c>
      <c r="B1997" t="inlineStr">
        <is>
          <t>Resource Instant Protein powder 400g</t>
        </is>
      </c>
      <c r="C1997" t="inlineStr">
        <is>
          <t>energy</t>
        </is>
      </c>
      <c r="D1997" s="10" t="inlineStr">
        <is>
          <t>UNKNOWN</t>
        </is>
      </c>
      <c r="E1997" t="inlineStr">
        <is>
          <t>371.0</t>
        </is>
      </c>
      <c r="F1997">
        <f> 1.04 kkal/ml</f>
        <v/>
      </c>
      <c r="G1997" t="inlineStr">
        <is>
          <t>Incompatible units for 'energy': product is kcal/100g, requirement is kcal/100ml</t>
        </is>
      </c>
    </row>
    <row r="1998">
      <c r="A1998" t="inlineStr">
        <is>
          <t>2.35</t>
        </is>
      </c>
      <c r="B1998" t="inlineStr">
        <is>
          <t>Resource Instant Protein powder 400g</t>
        </is>
      </c>
      <c r="C1998" t="inlineStr">
        <is>
          <t>protein</t>
        </is>
      </c>
      <c r="D1998" s="10" t="inlineStr">
        <is>
          <t>UNKNOWN</t>
        </is>
      </c>
      <c r="E1998" t="inlineStr">
        <is>
          <t>90.0</t>
        </is>
      </c>
      <c r="F1998">
        <f> 4.9 g/100ml</f>
        <v/>
      </c>
      <c r="G1998" t="inlineStr">
        <is>
          <t>Incompatible units for 'protein': product is g/100g, requirement is g/100ml</t>
        </is>
      </c>
    </row>
    <row r="1999">
      <c r="A1999" t="inlineStr">
        <is>
          <t>2.35</t>
        </is>
      </c>
      <c r="B1999" t="inlineStr">
        <is>
          <t>Resource Instant Protein powder 400g</t>
        </is>
      </c>
      <c r="C1999" t="inlineStr">
        <is>
          <t>fiber</t>
        </is>
      </c>
      <c r="D1999" s="10" t="inlineStr">
        <is>
          <t>UNKNOWN</t>
        </is>
      </c>
      <c r="E1999" t="inlineStr">
        <is>
          <t>N/A</t>
        </is>
      </c>
      <c r="F1999">
        <f> 2.5 g/100ml</f>
        <v/>
      </c>
      <c r="G1999" t="inlineStr">
        <is>
          <t>Product has no value for 'fiber'</t>
        </is>
      </c>
    </row>
    <row r="2000">
      <c r="A2000" t="inlineStr">
        <is>
          <t>2.35</t>
        </is>
      </c>
      <c r="B2000" t="inlineStr">
        <is>
          <t>Resource Instant Protein powder 400g</t>
        </is>
      </c>
      <c r="C2000" t="inlineStr">
        <is>
          <t>volume</t>
        </is>
      </c>
      <c r="D2000" s="10" t="inlineStr">
        <is>
          <t>UNKNOWN</t>
        </is>
      </c>
      <c r="E2000" t="inlineStr">
        <is>
          <t>400.0 g</t>
        </is>
      </c>
      <c r="F2000">
        <f> 200.0 ml</f>
        <v/>
      </c>
      <c r="G2000" t="inlineStr">
        <is>
          <t>Not comparable: product in g, requirement in ml</t>
        </is>
      </c>
    </row>
    <row r="2001">
      <c r="A2001" t="inlineStr">
        <is>
          <t>2.35</t>
        </is>
      </c>
      <c r="B2001" t="inlineStr">
        <is>
          <t>Resource Instant Protein powder 400g</t>
        </is>
      </c>
      <c r="C2001" t="inlineStr">
        <is>
          <t>contains_fiber</t>
        </is>
      </c>
      <c r="D2001" s="10" t="inlineStr">
        <is>
          <t>UNKNOWN</t>
        </is>
      </c>
      <c r="E2001" t="inlineStr">
        <is>
          <t>N/A</t>
        </is>
      </c>
      <c r="F2001" t="inlineStr">
        <is>
          <t>True</t>
        </is>
      </c>
      <c r="G2001" t="inlineStr">
        <is>
          <t>Cannot determine 'contains_fiber' for this product</t>
        </is>
      </c>
    </row>
    <row r="2002">
      <c r="A2002" t="inlineStr">
        <is>
          <t>2.35</t>
        </is>
      </c>
      <c r="B2002" t="inlineStr">
        <is>
          <t>Resource Instant Protein powder 400g</t>
        </is>
      </c>
      <c r="C2002" t="inlineStr">
        <is>
          <t>gluten_free</t>
        </is>
      </c>
      <c r="D2002" s="9" t="inlineStr">
        <is>
          <t>PASS</t>
        </is>
      </c>
      <c r="E2002" t="inlineStr">
        <is>
          <t>True</t>
        </is>
      </c>
      <c r="F2002" t="inlineStr">
        <is>
          <t>True</t>
        </is>
      </c>
      <c r="G2002" t="inlineStr"/>
    </row>
    <row r="2003">
      <c r="A2003" t="inlineStr">
        <is>
          <t>2.35</t>
        </is>
      </c>
      <c r="B2003" t="inlineStr">
        <is>
          <t>Resource Glutamin 20x5g</t>
        </is>
      </c>
      <c r="C2003" t="inlineStr">
        <is>
          <t>energy</t>
        </is>
      </c>
      <c r="D2003" s="10" t="inlineStr">
        <is>
          <t>UNKNOWN</t>
        </is>
      </c>
      <c r="E2003" t="inlineStr">
        <is>
          <t>400.0</t>
        </is>
      </c>
      <c r="F2003">
        <f> 1.04 kkal/ml</f>
        <v/>
      </c>
      <c r="G2003" t="inlineStr">
        <is>
          <t>Incompatible units for 'energy': product is kcal/100g, requirement is kcal/100ml</t>
        </is>
      </c>
    </row>
    <row r="2004">
      <c r="A2004" t="inlineStr">
        <is>
          <t>2.35</t>
        </is>
      </c>
      <c r="B2004" t="inlineStr">
        <is>
          <t>Resource Glutamin 20x5g</t>
        </is>
      </c>
      <c r="C2004" t="inlineStr">
        <is>
          <t>protein</t>
        </is>
      </c>
      <c r="D2004" s="10" t="inlineStr">
        <is>
          <t>UNKNOWN</t>
        </is>
      </c>
      <c r="E2004" t="inlineStr">
        <is>
          <t>100.0</t>
        </is>
      </c>
      <c r="F2004">
        <f> 4.9 g/100ml</f>
        <v/>
      </c>
      <c r="G2004" t="inlineStr">
        <is>
          <t>Incompatible units for 'protein': product is g/100g, requirement is g/100ml</t>
        </is>
      </c>
    </row>
    <row r="2005">
      <c r="A2005" t="inlineStr">
        <is>
          <t>2.35</t>
        </is>
      </c>
      <c r="B2005" t="inlineStr">
        <is>
          <t>Resource Glutamin 20x5g</t>
        </is>
      </c>
      <c r="C2005" t="inlineStr">
        <is>
          <t>fiber</t>
        </is>
      </c>
      <c r="D2005" s="10" t="inlineStr">
        <is>
          <t>UNKNOWN</t>
        </is>
      </c>
      <c r="E2005" t="inlineStr">
        <is>
          <t>N/A</t>
        </is>
      </c>
      <c r="F2005">
        <f> 2.5 g/100ml</f>
        <v/>
      </c>
      <c r="G2005" t="inlineStr">
        <is>
          <t>Product has no value for 'fiber'</t>
        </is>
      </c>
    </row>
    <row r="2006">
      <c r="A2006" t="inlineStr">
        <is>
          <t>2.35</t>
        </is>
      </c>
      <c r="B2006" t="inlineStr">
        <is>
          <t>Resource Glutamin 20x5g</t>
        </is>
      </c>
      <c r="C2006" t="inlineStr">
        <is>
          <t>volume</t>
        </is>
      </c>
      <c r="D2006" s="10" t="inlineStr">
        <is>
          <t>UNKNOWN</t>
        </is>
      </c>
      <c r="E2006" t="inlineStr">
        <is>
          <t>100.0 g</t>
        </is>
      </c>
      <c r="F2006">
        <f> 200.0 ml</f>
        <v/>
      </c>
      <c r="G2006" t="inlineStr">
        <is>
          <t>Not comparable: product in g, requirement in ml</t>
        </is>
      </c>
    </row>
    <row r="2007">
      <c r="A2007" t="inlineStr">
        <is>
          <t>2.35</t>
        </is>
      </c>
      <c r="B2007" t="inlineStr">
        <is>
          <t>Resource Glutamin 20x5g</t>
        </is>
      </c>
      <c r="C2007" t="inlineStr">
        <is>
          <t>contains_fiber</t>
        </is>
      </c>
      <c r="D2007" s="10" t="inlineStr">
        <is>
          <t>UNKNOWN</t>
        </is>
      </c>
      <c r="E2007" t="inlineStr">
        <is>
          <t>N/A</t>
        </is>
      </c>
      <c r="F2007" t="inlineStr">
        <is>
          <t>True</t>
        </is>
      </c>
      <c r="G2007" t="inlineStr">
        <is>
          <t>Cannot determine 'contains_fiber' for this product</t>
        </is>
      </c>
    </row>
    <row r="2008">
      <c r="A2008" t="inlineStr">
        <is>
          <t>2.35</t>
        </is>
      </c>
      <c r="B2008" t="inlineStr">
        <is>
          <t>Resource Glutamin 20x5g</t>
        </is>
      </c>
      <c r="C2008" t="inlineStr">
        <is>
          <t>gluten_free</t>
        </is>
      </c>
      <c r="D2008" s="9" t="inlineStr">
        <is>
          <t>PASS</t>
        </is>
      </c>
      <c r="E2008" t="inlineStr">
        <is>
          <t>True</t>
        </is>
      </c>
      <c r="F2008" t="inlineStr">
        <is>
          <t>True</t>
        </is>
      </c>
      <c r="G2008" t="inlineStr"/>
    </row>
    <row r="2009">
      <c r="A2009" t="inlineStr">
        <is>
          <t>2.36</t>
        </is>
      </c>
      <c r="B2009" t="inlineStr">
        <is>
          <t>Resource 2.0 vanilla 200ml</t>
        </is>
      </c>
      <c r="C2009" t="inlineStr">
        <is>
          <t>energy</t>
        </is>
      </c>
      <c r="D2009" s="9" t="inlineStr">
        <is>
          <t>PASS</t>
        </is>
      </c>
      <c r="E2009" t="inlineStr">
        <is>
          <t>200.0 kcal/100ml</t>
        </is>
      </c>
      <c r="F2009">
        <f> 200.0 kcal/100ml</f>
        <v/>
      </c>
      <c r="G2009" t="inlineStr"/>
    </row>
    <row r="2010">
      <c r="A2010" t="inlineStr">
        <is>
          <t>2.36</t>
        </is>
      </c>
      <c r="B2010" t="inlineStr">
        <is>
          <t>Resource 2.0 vanilla 200ml</t>
        </is>
      </c>
      <c r="C2010" t="inlineStr">
        <is>
          <t>protein</t>
        </is>
      </c>
      <c r="D2010" s="9" t="inlineStr">
        <is>
          <t>PASS</t>
        </is>
      </c>
      <c r="E2010" t="inlineStr">
        <is>
          <t>9.0 g/100ml</t>
        </is>
      </c>
      <c r="F2010" t="inlineStr">
        <is>
          <t>9.0-10.0 g/100ml</t>
        </is>
      </c>
      <c r="G2010" t="inlineStr"/>
    </row>
    <row r="2011">
      <c r="A2011" t="inlineStr">
        <is>
          <t>2.36</t>
        </is>
      </c>
      <c r="B2011" t="inlineStr">
        <is>
          <t>Resource 2.0 vanilla 200ml</t>
        </is>
      </c>
      <c r="C2011" t="inlineStr">
        <is>
          <t>volume</t>
        </is>
      </c>
      <c r="D2011" s="9" t="inlineStr">
        <is>
          <t>PASS</t>
        </is>
      </c>
      <c r="E2011" t="inlineStr">
        <is>
          <t>200.0 ml</t>
        </is>
      </c>
      <c r="F2011">
        <f> 200.0 ml</f>
        <v/>
      </c>
      <c r="G2011" t="inlineStr"/>
    </row>
    <row r="2012">
      <c r="A2012" t="inlineStr">
        <is>
          <t>2.36</t>
        </is>
      </c>
      <c r="B2012" t="inlineStr">
        <is>
          <t>Resource 2.0 vanilla 200ml</t>
        </is>
      </c>
      <c r="C2012" t="inlineStr">
        <is>
          <t>gluten_free</t>
        </is>
      </c>
      <c r="D2012" s="9" t="inlineStr">
        <is>
          <t>PASS</t>
        </is>
      </c>
      <c r="E2012" t="inlineStr">
        <is>
          <t>True</t>
        </is>
      </c>
      <c r="F2012" t="inlineStr">
        <is>
          <t>True</t>
        </is>
      </c>
      <c r="G2012" t="inlineStr"/>
    </row>
    <row r="2013">
      <c r="A2013" t="inlineStr">
        <is>
          <t>2.36</t>
        </is>
      </c>
      <c r="B2013" t="inlineStr">
        <is>
          <t>Resource 2.0 apricot 200ml</t>
        </is>
      </c>
      <c r="C2013" t="inlineStr">
        <is>
          <t>energy</t>
        </is>
      </c>
      <c r="D2013" s="9" t="inlineStr">
        <is>
          <t>PASS</t>
        </is>
      </c>
      <c r="E2013" t="inlineStr">
        <is>
          <t>200.0 kcal/100ml</t>
        </is>
      </c>
      <c r="F2013">
        <f> 200.0 kcal/100ml</f>
        <v/>
      </c>
      <c r="G2013" t="inlineStr"/>
    </row>
    <row r="2014">
      <c r="A2014" t="inlineStr">
        <is>
          <t>2.36</t>
        </is>
      </c>
      <c r="B2014" t="inlineStr">
        <is>
          <t>Resource 2.0 apricot 200ml</t>
        </is>
      </c>
      <c r="C2014" t="inlineStr">
        <is>
          <t>protein</t>
        </is>
      </c>
      <c r="D2014" s="9" t="inlineStr">
        <is>
          <t>PASS</t>
        </is>
      </c>
      <c r="E2014" t="inlineStr">
        <is>
          <t>9.0 g/100ml</t>
        </is>
      </c>
      <c r="F2014" t="inlineStr">
        <is>
          <t>9.0-10.0 g/100ml</t>
        </is>
      </c>
      <c r="G2014" t="inlineStr"/>
    </row>
    <row r="2015">
      <c r="A2015" t="inlineStr">
        <is>
          <t>2.36</t>
        </is>
      </c>
      <c r="B2015" t="inlineStr">
        <is>
          <t>Resource 2.0 apricot 200ml</t>
        </is>
      </c>
      <c r="C2015" t="inlineStr">
        <is>
          <t>volume</t>
        </is>
      </c>
      <c r="D2015" s="9" t="inlineStr">
        <is>
          <t>PASS</t>
        </is>
      </c>
      <c r="E2015" t="inlineStr">
        <is>
          <t>200.0 ml</t>
        </is>
      </c>
      <c r="F2015">
        <f> 200.0 ml</f>
        <v/>
      </c>
      <c r="G2015" t="inlineStr"/>
    </row>
    <row r="2016">
      <c r="A2016" t="inlineStr">
        <is>
          <t>2.36</t>
        </is>
      </c>
      <c r="B2016" t="inlineStr">
        <is>
          <t>Resource 2.0 apricot 200ml</t>
        </is>
      </c>
      <c r="C2016" t="inlineStr">
        <is>
          <t>gluten_free</t>
        </is>
      </c>
      <c r="D2016" s="9" t="inlineStr">
        <is>
          <t>PASS</t>
        </is>
      </c>
      <c r="E2016" t="inlineStr">
        <is>
          <t>True</t>
        </is>
      </c>
      <c r="F2016" t="inlineStr">
        <is>
          <t>True</t>
        </is>
      </c>
      <c r="G2016" t="inlineStr"/>
    </row>
    <row r="2017">
      <c r="A2017" t="inlineStr">
        <is>
          <t>2.36</t>
        </is>
      </c>
      <c r="B2017" t="inlineStr">
        <is>
          <t>Resource 2.0 Fibre forest berry 200ml</t>
        </is>
      </c>
      <c r="C2017" t="inlineStr">
        <is>
          <t>energy</t>
        </is>
      </c>
      <c r="D2017" s="9" t="inlineStr">
        <is>
          <t>PASS</t>
        </is>
      </c>
      <c r="E2017" t="inlineStr">
        <is>
          <t>200.0 kcal/100ml</t>
        </is>
      </c>
      <c r="F2017">
        <f> 200.0 kcal/100ml</f>
        <v/>
      </c>
      <c r="G2017" t="inlineStr"/>
    </row>
    <row r="2018">
      <c r="A2018" t="inlineStr">
        <is>
          <t>2.36</t>
        </is>
      </c>
      <c r="B2018" t="inlineStr">
        <is>
          <t>Resource 2.0 Fibre forest berry 200ml</t>
        </is>
      </c>
      <c r="C2018" t="inlineStr">
        <is>
          <t>protein</t>
        </is>
      </c>
      <c r="D2018" s="9" t="inlineStr">
        <is>
          <t>PASS</t>
        </is>
      </c>
      <c r="E2018" t="inlineStr">
        <is>
          <t>9.0 g/100ml</t>
        </is>
      </c>
      <c r="F2018" t="inlineStr">
        <is>
          <t>9.0-10.0 g/100ml</t>
        </is>
      </c>
      <c r="G2018" t="inlineStr"/>
    </row>
    <row r="2019">
      <c r="A2019" t="inlineStr">
        <is>
          <t>2.36</t>
        </is>
      </c>
      <c r="B2019" t="inlineStr">
        <is>
          <t>Resource 2.0 Fibre forest berry 200ml</t>
        </is>
      </c>
      <c r="C2019" t="inlineStr">
        <is>
          <t>volume</t>
        </is>
      </c>
      <c r="D2019" s="9" t="inlineStr">
        <is>
          <t>PASS</t>
        </is>
      </c>
      <c r="E2019" t="inlineStr">
        <is>
          <t>200.0 ml</t>
        </is>
      </c>
      <c r="F2019">
        <f> 200.0 ml</f>
        <v/>
      </c>
      <c r="G2019" t="inlineStr"/>
    </row>
    <row r="2020">
      <c r="A2020" t="inlineStr">
        <is>
          <t>2.36</t>
        </is>
      </c>
      <c r="B2020" t="inlineStr">
        <is>
          <t>Resource 2.0 Fibre forest berry 200ml</t>
        </is>
      </c>
      <c r="C2020" t="inlineStr">
        <is>
          <t>gluten_free</t>
        </is>
      </c>
      <c r="D2020" s="9" t="inlineStr">
        <is>
          <t>PASS</t>
        </is>
      </c>
      <c r="E2020" t="inlineStr">
        <is>
          <t>True</t>
        </is>
      </c>
      <c r="F2020" t="inlineStr">
        <is>
          <t>True</t>
        </is>
      </c>
      <c r="G2020" t="inlineStr"/>
    </row>
    <row r="2021">
      <c r="A2021" t="inlineStr">
        <is>
          <t>2.37</t>
        </is>
      </c>
      <c r="B2021" t="inlineStr">
        <is>
          <t>Alfamino HMO powder 400g</t>
        </is>
      </c>
      <c r="C2021" t="inlineStr">
        <is>
          <t>volume</t>
        </is>
      </c>
      <c r="D2021" s="10" t="inlineStr">
        <is>
          <t>UNKNOWN</t>
        </is>
      </c>
      <c r="E2021" t="inlineStr">
        <is>
          <t>400.0 g</t>
        </is>
      </c>
      <c r="F2021">
        <f> 200.0 ml</f>
        <v/>
      </c>
      <c r="G2021" t="inlineStr">
        <is>
          <t>Not comparable: product in g, requirement in ml</t>
        </is>
      </c>
    </row>
    <row r="2022">
      <c r="A2022" t="inlineStr">
        <is>
          <t>2.37</t>
        </is>
      </c>
      <c r="B2022" t="inlineStr">
        <is>
          <t>Alfamino HMO powder 400g</t>
        </is>
      </c>
      <c r="C2022" t="inlineStr">
        <is>
          <t>contains_fiber</t>
        </is>
      </c>
      <c r="D2022" s="9" t="inlineStr">
        <is>
          <t>PASS</t>
        </is>
      </c>
      <c r="E2022" t="inlineStr">
        <is>
          <t>fiber=0.15 g/100ml</t>
        </is>
      </c>
      <c r="F2022" t="inlineStr">
        <is>
          <t>contains fiber</t>
        </is>
      </c>
      <c r="G2022" t="inlineStr"/>
    </row>
    <row r="2023">
      <c r="A2023" t="inlineStr">
        <is>
          <t>2.37</t>
        </is>
      </c>
      <c r="B2023" t="inlineStr">
        <is>
          <t>Alfamino HMO powder 400g</t>
        </is>
      </c>
      <c r="C2023" t="inlineStr">
        <is>
          <t>gluten_free</t>
        </is>
      </c>
      <c r="D2023" s="9" t="inlineStr">
        <is>
          <t>PASS</t>
        </is>
      </c>
      <c r="E2023" t="inlineStr">
        <is>
          <t>True</t>
        </is>
      </c>
      <c r="F2023" t="inlineStr">
        <is>
          <t>True</t>
        </is>
      </c>
      <c r="G2023" t="inlineStr"/>
    </row>
    <row r="2024">
      <c r="A2024" t="inlineStr">
        <is>
          <t>2.37</t>
        </is>
      </c>
      <c r="B2024" t="inlineStr">
        <is>
          <t>Alfamino HMO powder 400g</t>
        </is>
      </c>
      <c r="C2024" t="inlineStr">
        <is>
          <t>lactose_free</t>
        </is>
      </c>
      <c r="D2024" s="9" t="inlineStr">
        <is>
          <t>PASS</t>
        </is>
      </c>
      <c r="E2024" t="inlineStr">
        <is>
          <t>True</t>
        </is>
      </c>
      <c r="F2024" t="inlineStr">
        <is>
          <t>True</t>
        </is>
      </c>
      <c r="G2024" t="inlineStr"/>
    </row>
    <row r="2025">
      <c r="A2025" t="inlineStr">
        <is>
          <t>2.37</t>
        </is>
      </c>
      <c r="B2025" t="inlineStr">
        <is>
          <t>Alfaré HMO powder 400g</t>
        </is>
      </c>
      <c r="C2025" t="inlineStr">
        <is>
          <t>volume</t>
        </is>
      </c>
      <c r="D2025" s="10" t="inlineStr">
        <is>
          <t>UNKNOWN</t>
        </is>
      </c>
      <c r="E2025" t="inlineStr">
        <is>
          <t>400.0 g</t>
        </is>
      </c>
      <c r="F2025">
        <f> 200.0 ml</f>
        <v/>
      </c>
      <c r="G2025" t="inlineStr">
        <is>
          <t>Not comparable: product in g, requirement in ml</t>
        </is>
      </c>
    </row>
    <row r="2026">
      <c r="A2026" t="inlineStr">
        <is>
          <t>2.37</t>
        </is>
      </c>
      <c r="B2026" t="inlineStr">
        <is>
          <t>Alfaré HMO powder 400g</t>
        </is>
      </c>
      <c r="C2026" t="inlineStr">
        <is>
          <t>contains_fiber</t>
        </is>
      </c>
      <c r="D2026" s="9" t="inlineStr">
        <is>
          <t>PASS</t>
        </is>
      </c>
      <c r="E2026" t="inlineStr">
        <is>
          <t>fiber=0.15 g/100ml</t>
        </is>
      </c>
      <c r="F2026" t="inlineStr">
        <is>
          <t>contains fiber</t>
        </is>
      </c>
      <c r="G2026" t="inlineStr"/>
    </row>
    <row r="2027">
      <c r="A2027" t="inlineStr">
        <is>
          <t>2.37</t>
        </is>
      </c>
      <c r="B2027" t="inlineStr">
        <is>
          <t>Alfaré HMO powder 400g</t>
        </is>
      </c>
      <c r="C2027" t="inlineStr">
        <is>
          <t>gluten_free</t>
        </is>
      </c>
      <c r="D2027" s="9" t="inlineStr">
        <is>
          <t>PASS</t>
        </is>
      </c>
      <c r="E2027" t="inlineStr">
        <is>
          <t>True</t>
        </is>
      </c>
      <c r="F2027" t="inlineStr">
        <is>
          <t>True</t>
        </is>
      </c>
      <c r="G2027" t="inlineStr"/>
    </row>
    <row r="2028">
      <c r="A2028" t="inlineStr">
        <is>
          <t>2.37</t>
        </is>
      </c>
      <c r="B2028" t="inlineStr">
        <is>
          <t>Alfaré HMO powder 400g</t>
        </is>
      </c>
      <c r="C2028" t="inlineStr">
        <is>
          <t>lactose_free</t>
        </is>
      </c>
      <c r="D2028" s="9" t="inlineStr">
        <is>
          <t>PASS</t>
        </is>
      </c>
      <c r="E2028" t="inlineStr">
        <is>
          <t>True</t>
        </is>
      </c>
      <c r="F2028" t="inlineStr">
        <is>
          <t>True</t>
        </is>
      </c>
      <c r="G2028" t="inlineStr"/>
    </row>
    <row r="2029">
      <c r="A2029" t="inlineStr">
        <is>
          <t>2.37</t>
        </is>
      </c>
      <c r="B2029" t="inlineStr">
        <is>
          <t>Resource Junior chocolate 200ml</t>
        </is>
      </c>
      <c r="C2029" t="inlineStr">
        <is>
          <t>volume</t>
        </is>
      </c>
      <c r="D2029" s="9" t="inlineStr">
        <is>
          <t>PASS</t>
        </is>
      </c>
      <c r="E2029" t="inlineStr">
        <is>
          <t>200.0 ml</t>
        </is>
      </c>
      <c r="F2029">
        <f> 200.0 ml</f>
        <v/>
      </c>
      <c r="G2029" t="inlineStr"/>
    </row>
    <row r="2030">
      <c r="A2030" t="inlineStr">
        <is>
          <t>2.37</t>
        </is>
      </c>
      <c r="B2030" t="inlineStr">
        <is>
          <t>Resource Junior chocolate 200ml</t>
        </is>
      </c>
      <c r="C2030" t="inlineStr">
        <is>
          <t>contains_fiber</t>
        </is>
      </c>
      <c r="D2030" s="10" t="inlineStr">
        <is>
          <t>UNKNOWN</t>
        </is>
      </c>
      <c r="E2030" t="inlineStr">
        <is>
          <t>N/A</t>
        </is>
      </c>
      <c r="F2030" t="inlineStr">
        <is>
          <t>True</t>
        </is>
      </c>
      <c r="G2030" t="inlineStr">
        <is>
          <t>Cannot determine 'contains_fiber' for this product</t>
        </is>
      </c>
    </row>
    <row r="2031">
      <c r="A2031" t="inlineStr">
        <is>
          <t>2.37</t>
        </is>
      </c>
      <c r="B2031" t="inlineStr">
        <is>
          <t>Resource Junior chocolate 200ml</t>
        </is>
      </c>
      <c r="C2031" t="inlineStr">
        <is>
          <t>gluten_free</t>
        </is>
      </c>
      <c r="D2031" s="9" t="inlineStr">
        <is>
          <t>PASS</t>
        </is>
      </c>
      <c r="E2031" t="inlineStr">
        <is>
          <t>True</t>
        </is>
      </c>
      <c r="F2031" t="inlineStr">
        <is>
          <t>True</t>
        </is>
      </c>
      <c r="G2031" t="inlineStr"/>
    </row>
    <row r="2032">
      <c r="A2032" t="inlineStr">
        <is>
          <t>2.37</t>
        </is>
      </c>
      <c r="B2032" t="inlineStr">
        <is>
          <t>Resource Junior chocolate 200ml</t>
        </is>
      </c>
      <c r="C2032" t="inlineStr">
        <is>
          <t>lactose_free</t>
        </is>
      </c>
      <c r="D2032" s="10" t="inlineStr">
        <is>
          <t>UNKNOWN</t>
        </is>
      </c>
      <c r="E2032" t="inlineStr">
        <is>
          <t>N/A</t>
        </is>
      </c>
      <c r="F2032" t="inlineStr">
        <is>
          <t>True</t>
        </is>
      </c>
      <c r="G2032" t="inlineStr">
        <is>
          <t>Cannot determine 'lactose_free' for this product</t>
        </is>
      </c>
    </row>
    <row r="2033">
      <c r="A2033" t="inlineStr">
        <is>
          <t>2.38</t>
        </is>
      </c>
      <c r="B2033" t="inlineStr">
        <is>
          <t>Resource Junior powder 400g</t>
        </is>
      </c>
      <c r="C2033" t="inlineStr">
        <is>
          <t>energy</t>
        </is>
      </c>
      <c r="D2033" s="10" t="inlineStr">
        <is>
          <t>UNKNOWN</t>
        </is>
      </c>
      <c r="E2033" t="inlineStr">
        <is>
          <t>470.0</t>
        </is>
      </c>
      <c r="F2033">
        <f> 2.4 kkal/ml</f>
        <v/>
      </c>
      <c r="G2033" t="inlineStr">
        <is>
          <t>Incompatible units for 'energy': product is kcal/100g, requirement is kcal/100ml</t>
        </is>
      </c>
    </row>
    <row r="2034">
      <c r="A2034" t="inlineStr">
        <is>
          <t>2.38</t>
        </is>
      </c>
      <c r="B2034" t="inlineStr">
        <is>
          <t>Resource Junior powder 400g</t>
        </is>
      </c>
      <c r="C2034" t="inlineStr">
        <is>
          <t>protein</t>
        </is>
      </c>
      <c r="D2034" s="10" t="inlineStr">
        <is>
          <t>UNKNOWN</t>
        </is>
      </c>
      <c r="E2034" t="inlineStr">
        <is>
          <t>13.9</t>
        </is>
      </c>
      <c r="F2034">
        <f> 9.5 g/100ml</f>
        <v/>
      </c>
      <c r="G2034" t="inlineStr">
        <is>
          <t>Incompatible units for 'protein': product is g/100g, requirement is g/100ml</t>
        </is>
      </c>
    </row>
    <row r="2035">
      <c r="A2035" t="inlineStr">
        <is>
          <t>2.38</t>
        </is>
      </c>
      <c r="B2035" t="inlineStr">
        <is>
          <t>Resource Junior powder 400g</t>
        </is>
      </c>
      <c r="C2035" t="inlineStr">
        <is>
          <t>volume</t>
        </is>
      </c>
      <c r="D2035" s="10" t="inlineStr">
        <is>
          <t>UNKNOWN</t>
        </is>
      </c>
      <c r="E2035" t="inlineStr">
        <is>
          <t>400.0 g</t>
        </is>
      </c>
      <c r="F2035">
        <f> 125.0 ml</f>
        <v/>
      </c>
      <c r="G2035" t="inlineStr">
        <is>
          <t>Not comparable: product in g, requirement in ml</t>
        </is>
      </c>
    </row>
    <row r="2036">
      <c r="A2036" t="inlineStr">
        <is>
          <t>2.38</t>
        </is>
      </c>
      <c r="B2036" t="inlineStr">
        <is>
          <t>Resource Junior powder 400g</t>
        </is>
      </c>
      <c r="C2036" t="inlineStr">
        <is>
          <t>gluten_free</t>
        </is>
      </c>
      <c r="D2036" s="9" t="inlineStr">
        <is>
          <t>PASS</t>
        </is>
      </c>
      <c r="E2036" t="inlineStr">
        <is>
          <t>True</t>
        </is>
      </c>
      <c r="F2036" t="inlineStr">
        <is>
          <t>True</t>
        </is>
      </c>
      <c r="G2036" t="inlineStr"/>
    </row>
    <row r="2037">
      <c r="A2037" t="inlineStr">
        <is>
          <t>2.38</t>
        </is>
      </c>
      <c r="B2037" t="inlineStr">
        <is>
          <t>Resource Instant Protein powder 400g</t>
        </is>
      </c>
      <c r="C2037" t="inlineStr">
        <is>
          <t>energy</t>
        </is>
      </c>
      <c r="D2037" s="10" t="inlineStr">
        <is>
          <t>UNKNOWN</t>
        </is>
      </c>
      <c r="E2037" t="inlineStr">
        <is>
          <t>371.0</t>
        </is>
      </c>
      <c r="F2037">
        <f> 2.4 kkal/ml</f>
        <v/>
      </c>
      <c r="G2037" t="inlineStr">
        <is>
          <t>Incompatible units for 'energy': product is kcal/100g, requirement is kcal/100ml</t>
        </is>
      </c>
    </row>
    <row r="2038">
      <c r="A2038" t="inlineStr">
        <is>
          <t>2.38</t>
        </is>
      </c>
      <c r="B2038" t="inlineStr">
        <is>
          <t>Resource Instant Protein powder 400g</t>
        </is>
      </c>
      <c r="C2038" t="inlineStr">
        <is>
          <t>protein</t>
        </is>
      </c>
      <c r="D2038" s="10" t="inlineStr">
        <is>
          <t>UNKNOWN</t>
        </is>
      </c>
      <c r="E2038" t="inlineStr">
        <is>
          <t>90.0</t>
        </is>
      </c>
      <c r="F2038">
        <f> 9.5 g/100ml</f>
        <v/>
      </c>
      <c r="G2038" t="inlineStr">
        <is>
          <t>Incompatible units for 'protein': product is g/100g, requirement is g/100ml</t>
        </is>
      </c>
    </row>
    <row r="2039">
      <c r="A2039" t="inlineStr">
        <is>
          <t>2.38</t>
        </is>
      </c>
      <c r="B2039" t="inlineStr">
        <is>
          <t>Resource Instant Protein powder 400g</t>
        </is>
      </c>
      <c r="C2039" t="inlineStr">
        <is>
          <t>volume</t>
        </is>
      </c>
      <c r="D2039" s="10" t="inlineStr">
        <is>
          <t>UNKNOWN</t>
        </is>
      </c>
      <c r="E2039" t="inlineStr">
        <is>
          <t>400.0 g</t>
        </is>
      </c>
      <c r="F2039">
        <f> 125.0 ml</f>
        <v/>
      </c>
      <c r="G2039" t="inlineStr">
        <is>
          <t>Not comparable: product in g, requirement in ml</t>
        </is>
      </c>
    </row>
    <row r="2040">
      <c r="A2040" t="inlineStr">
        <is>
          <t>2.38</t>
        </is>
      </c>
      <c r="B2040" t="inlineStr">
        <is>
          <t>Resource Instant Protein powder 400g</t>
        </is>
      </c>
      <c r="C2040" t="inlineStr">
        <is>
          <t>gluten_free</t>
        </is>
      </c>
      <c r="D2040" s="9" t="inlineStr">
        <is>
          <t>PASS</t>
        </is>
      </c>
      <c r="E2040" t="inlineStr">
        <is>
          <t>True</t>
        </is>
      </c>
      <c r="F2040" t="inlineStr">
        <is>
          <t>True</t>
        </is>
      </c>
      <c r="G2040" t="inlineStr"/>
    </row>
    <row r="2041">
      <c r="A2041" t="inlineStr">
        <is>
          <t>2.38</t>
        </is>
      </c>
      <c r="B2041" t="inlineStr">
        <is>
          <t>Resource Glutamin 20x5g</t>
        </is>
      </c>
      <c r="C2041" t="inlineStr">
        <is>
          <t>energy</t>
        </is>
      </c>
      <c r="D2041" s="10" t="inlineStr">
        <is>
          <t>UNKNOWN</t>
        </is>
      </c>
      <c r="E2041" t="inlineStr">
        <is>
          <t>400.0</t>
        </is>
      </c>
      <c r="F2041">
        <f> 2.4 kkal/ml</f>
        <v/>
      </c>
      <c r="G2041" t="inlineStr">
        <is>
          <t>Incompatible units for 'energy': product is kcal/100g, requirement is kcal/100ml</t>
        </is>
      </c>
    </row>
    <row r="2042">
      <c r="A2042" t="inlineStr">
        <is>
          <t>2.38</t>
        </is>
      </c>
      <c r="B2042" t="inlineStr">
        <is>
          <t>Resource Glutamin 20x5g</t>
        </is>
      </c>
      <c r="C2042" t="inlineStr">
        <is>
          <t>protein</t>
        </is>
      </c>
      <c r="D2042" s="10" t="inlineStr">
        <is>
          <t>UNKNOWN</t>
        </is>
      </c>
      <c r="E2042" t="inlineStr">
        <is>
          <t>100.0</t>
        </is>
      </c>
      <c r="F2042">
        <f> 9.5 g/100ml</f>
        <v/>
      </c>
      <c r="G2042" t="inlineStr">
        <is>
          <t>Incompatible units for 'protein': product is g/100g, requirement is g/100ml</t>
        </is>
      </c>
    </row>
    <row r="2043">
      <c r="A2043" t="inlineStr">
        <is>
          <t>2.38</t>
        </is>
      </c>
      <c r="B2043" t="inlineStr">
        <is>
          <t>Resource Glutamin 20x5g</t>
        </is>
      </c>
      <c r="C2043" t="inlineStr">
        <is>
          <t>volume</t>
        </is>
      </c>
      <c r="D2043" s="10" t="inlineStr">
        <is>
          <t>UNKNOWN</t>
        </is>
      </c>
      <c r="E2043" t="inlineStr">
        <is>
          <t>100.0 g</t>
        </is>
      </c>
      <c r="F2043">
        <f> 125.0 ml</f>
        <v/>
      </c>
      <c r="G2043" t="inlineStr">
        <is>
          <t>Not comparable: product in g, requirement in ml</t>
        </is>
      </c>
    </row>
    <row r="2044">
      <c r="A2044" t="inlineStr">
        <is>
          <t>2.38</t>
        </is>
      </c>
      <c r="B2044" t="inlineStr">
        <is>
          <t>Resource Glutamin 20x5g</t>
        </is>
      </c>
      <c r="C2044" t="inlineStr">
        <is>
          <t>gluten_free</t>
        </is>
      </c>
      <c r="D2044" s="9" t="inlineStr">
        <is>
          <t>PASS</t>
        </is>
      </c>
      <c r="E2044" t="inlineStr">
        <is>
          <t>True</t>
        </is>
      </c>
      <c r="F2044" t="inlineStr">
        <is>
          <t>True</t>
        </is>
      </c>
      <c r="G2044" t="inlineStr"/>
    </row>
    <row r="2045">
      <c r="A2045" t="inlineStr">
        <is>
          <t>2.39</t>
        </is>
      </c>
      <c r="B2045" t="inlineStr">
        <is>
          <t>Resource Junior powder 400g</t>
        </is>
      </c>
      <c r="C2045" t="inlineStr">
        <is>
          <t>energy</t>
        </is>
      </c>
      <c r="D2045" s="10" t="inlineStr">
        <is>
          <t>UNKNOWN</t>
        </is>
      </c>
      <c r="E2045" t="inlineStr">
        <is>
          <t>470.0</t>
        </is>
      </c>
      <c r="F2045">
        <f> 2.4 kkal/ml</f>
        <v/>
      </c>
      <c r="G2045" t="inlineStr">
        <is>
          <t>Incompatible units for 'energy': product is kcal/100g, requirement is kcal/100ml</t>
        </is>
      </c>
    </row>
    <row r="2046">
      <c r="A2046" t="inlineStr">
        <is>
          <t>2.39</t>
        </is>
      </c>
      <c r="B2046" t="inlineStr">
        <is>
          <t>Resource Junior powder 400g</t>
        </is>
      </c>
      <c r="C2046" t="inlineStr">
        <is>
          <t>protein</t>
        </is>
      </c>
      <c r="D2046" s="10" t="inlineStr">
        <is>
          <t>UNKNOWN</t>
        </is>
      </c>
      <c r="E2046" t="inlineStr">
        <is>
          <t>13.9</t>
        </is>
      </c>
      <c r="F2046">
        <f> 9.5 g/100ml</f>
        <v/>
      </c>
      <c r="G2046" t="inlineStr">
        <is>
          <t>Incompatible units for 'protein': product is g/100g, requirement is g/100ml</t>
        </is>
      </c>
    </row>
    <row r="2047">
      <c r="A2047" t="inlineStr">
        <is>
          <t>2.39</t>
        </is>
      </c>
      <c r="B2047" t="inlineStr">
        <is>
          <t>Resource Junior powder 400g</t>
        </is>
      </c>
      <c r="C2047" t="inlineStr">
        <is>
          <t>volume</t>
        </is>
      </c>
      <c r="D2047" s="10" t="inlineStr">
        <is>
          <t>UNKNOWN</t>
        </is>
      </c>
      <c r="E2047" t="inlineStr">
        <is>
          <t>400.0 g</t>
        </is>
      </c>
      <c r="F2047">
        <f> 125.0 ml</f>
        <v/>
      </c>
      <c r="G2047" t="inlineStr">
        <is>
          <t>Not comparable: product in g, requirement in ml</t>
        </is>
      </c>
    </row>
    <row r="2048">
      <c r="A2048" t="inlineStr">
        <is>
          <t>2.39</t>
        </is>
      </c>
      <c r="B2048" t="inlineStr">
        <is>
          <t>Resource Junior powder 400g</t>
        </is>
      </c>
      <c r="C2048" t="inlineStr">
        <is>
          <t>gluten_free</t>
        </is>
      </c>
      <c r="D2048" s="9" t="inlineStr">
        <is>
          <t>PASS</t>
        </is>
      </c>
      <c r="E2048" t="inlineStr">
        <is>
          <t>True</t>
        </is>
      </c>
      <c r="F2048" t="inlineStr">
        <is>
          <t>True</t>
        </is>
      </c>
      <c r="G2048" t="inlineStr"/>
    </row>
    <row r="2049">
      <c r="A2049" t="inlineStr">
        <is>
          <t>2.39</t>
        </is>
      </c>
      <c r="B2049" t="inlineStr">
        <is>
          <t>Resource Instant Protein powder 400g</t>
        </is>
      </c>
      <c r="C2049" t="inlineStr">
        <is>
          <t>energy</t>
        </is>
      </c>
      <c r="D2049" s="10" t="inlineStr">
        <is>
          <t>UNKNOWN</t>
        </is>
      </c>
      <c r="E2049" t="inlineStr">
        <is>
          <t>371.0</t>
        </is>
      </c>
      <c r="F2049">
        <f> 2.4 kkal/ml</f>
        <v/>
      </c>
      <c r="G2049" t="inlineStr">
        <is>
          <t>Incompatible units for 'energy': product is kcal/100g, requirement is kcal/100ml</t>
        </is>
      </c>
    </row>
    <row r="2050">
      <c r="A2050" t="inlineStr">
        <is>
          <t>2.39</t>
        </is>
      </c>
      <c r="B2050" t="inlineStr">
        <is>
          <t>Resource Instant Protein powder 400g</t>
        </is>
      </c>
      <c r="C2050" t="inlineStr">
        <is>
          <t>protein</t>
        </is>
      </c>
      <c r="D2050" s="10" t="inlineStr">
        <is>
          <t>UNKNOWN</t>
        </is>
      </c>
      <c r="E2050" t="inlineStr">
        <is>
          <t>90.0</t>
        </is>
      </c>
      <c r="F2050">
        <f> 9.5 g/100ml</f>
        <v/>
      </c>
      <c r="G2050" t="inlineStr">
        <is>
          <t>Incompatible units for 'protein': product is g/100g, requirement is g/100ml</t>
        </is>
      </c>
    </row>
    <row r="2051">
      <c r="A2051" t="inlineStr">
        <is>
          <t>2.39</t>
        </is>
      </c>
      <c r="B2051" t="inlineStr">
        <is>
          <t>Resource Instant Protein powder 400g</t>
        </is>
      </c>
      <c r="C2051" t="inlineStr">
        <is>
          <t>volume</t>
        </is>
      </c>
      <c r="D2051" s="10" t="inlineStr">
        <is>
          <t>UNKNOWN</t>
        </is>
      </c>
      <c r="E2051" t="inlineStr">
        <is>
          <t>400.0 g</t>
        </is>
      </c>
      <c r="F2051">
        <f> 125.0 ml</f>
        <v/>
      </c>
      <c r="G2051" t="inlineStr">
        <is>
          <t>Not comparable: product in g, requirement in ml</t>
        </is>
      </c>
    </row>
    <row r="2052">
      <c r="A2052" t="inlineStr">
        <is>
          <t>2.39</t>
        </is>
      </c>
      <c r="B2052" t="inlineStr">
        <is>
          <t>Resource Instant Protein powder 400g</t>
        </is>
      </c>
      <c r="C2052" t="inlineStr">
        <is>
          <t>gluten_free</t>
        </is>
      </c>
      <c r="D2052" s="9" t="inlineStr">
        <is>
          <t>PASS</t>
        </is>
      </c>
      <c r="E2052" t="inlineStr">
        <is>
          <t>True</t>
        </is>
      </c>
      <c r="F2052" t="inlineStr">
        <is>
          <t>True</t>
        </is>
      </c>
      <c r="G2052" t="inlineStr"/>
    </row>
    <row r="2053">
      <c r="A2053" t="inlineStr">
        <is>
          <t>2.39</t>
        </is>
      </c>
      <c r="B2053" t="inlineStr">
        <is>
          <t>Resource Glutamin 20x5g</t>
        </is>
      </c>
      <c r="C2053" t="inlineStr">
        <is>
          <t>energy</t>
        </is>
      </c>
      <c r="D2053" s="10" t="inlineStr">
        <is>
          <t>UNKNOWN</t>
        </is>
      </c>
      <c r="E2053" t="inlineStr">
        <is>
          <t>400.0</t>
        </is>
      </c>
      <c r="F2053">
        <f> 2.4 kkal/ml</f>
        <v/>
      </c>
      <c r="G2053" t="inlineStr">
        <is>
          <t>Incompatible units for 'energy': product is kcal/100g, requirement is kcal/100ml</t>
        </is>
      </c>
    </row>
    <row r="2054">
      <c r="A2054" t="inlineStr">
        <is>
          <t>2.39</t>
        </is>
      </c>
      <c r="B2054" t="inlineStr">
        <is>
          <t>Resource Glutamin 20x5g</t>
        </is>
      </c>
      <c r="C2054" t="inlineStr">
        <is>
          <t>protein</t>
        </is>
      </c>
      <c r="D2054" s="10" t="inlineStr">
        <is>
          <t>UNKNOWN</t>
        </is>
      </c>
      <c r="E2054" t="inlineStr">
        <is>
          <t>100.0</t>
        </is>
      </c>
      <c r="F2054">
        <f> 9.5 g/100ml</f>
        <v/>
      </c>
      <c r="G2054" t="inlineStr">
        <is>
          <t>Incompatible units for 'protein': product is g/100g, requirement is g/100ml</t>
        </is>
      </c>
    </row>
    <row r="2055">
      <c r="A2055" t="inlineStr">
        <is>
          <t>2.39</t>
        </is>
      </c>
      <c r="B2055" t="inlineStr">
        <is>
          <t>Resource Glutamin 20x5g</t>
        </is>
      </c>
      <c r="C2055" t="inlineStr">
        <is>
          <t>volume</t>
        </is>
      </c>
      <c r="D2055" s="10" t="inlineStr">
        <is>
          <t>UNKNOWN</t>
        </is>
      </c>
      <c r="E2055" t="inlineStr">
        <is>
          <t>100.0 g</t>
        </is>
      </c>
      <c r="F2055">
        <f> 125.0 ml</f>
        <v/>
      </c>
      <c r="G2055" t="inlineStr">
        <is>
          <t>Not comparable: product in g, requirement in ml</t>
        </is>
      </c>
    </row>
    <row r="2056">
      <c r="A2056" t="inlineStr">
        <is>
          <t>2.39</t>
        </is>
      </c>
      <c r="B2056" t="inlineStr">
        <is>
          <t>Resource Glutamin 20x5g</t>
        </is>
      </c>
      <c r="C2056" t="inlineStr">
        <is>
          <t>gluten_free</t>
        </is>
      </c>
      <c r="D2056" s="9" t="inlineStr">
        <is>
          <t>PASS</t>
        </is>
      </c>
      <c r="E2056" t="inlineStr">
        <is>
          <t>True</t>
        </is>
      </c>
      <c r="F2056" t="inlineStr">
        <is>
          <t>True</t>
        </is>
      </c>
      <c r="G2056" t="inlineStr"/>
    </row>
    <row r="2057">
      <c r="A2057" t="inlineStr">
        <is>
          <t>2.40</t>
        </is>
      </c>
      <c r="B2057" t="inlineStr">
        <is>
          <t>Isosource Standard 500 ml</t>
        </is>
      </c>
      <c r="C2057" t="inlineStr">
        <is>
          <t>contains_fiber</t>
        </is>
      </c>
      <c r="D2057" s="9" t="inlineStr">
        <is>
          <t>PASS</t>
        </is>
      </c>
      <c r="E2057" t="inlineStr">
        <is>
          <t>fiber=0.0 g/100ml</t>
        </is>
      </c>
      <c r="F2057" t="inlineStr">
        <is>
          <t>no fiber</t>
        </is>
      </c>
      <c r="G2057" t="inlineStr"/>
    </row>
    <row r="2058">
      <c r="A2058" t="inlineStr">
        <is>
          <t>2.40</t>
        </is>
      </c>
      <c r="B2058" t="inlineStr">
        <is>
          <t>Isosource Standard 500 ml</t>
        </is>
      </c>
      <c r="C2058" t="inlineStr">
        <is>
          <t>gluten_free</t>
        </is>
      </c>
      <c r="D2058" s="9" t="inlineStr">
        <is>
          <t>PASS</t>
        </is>
      </c>
      <c r="E2058" t="inlineStr">
        <is>
          <t>True</t>
        </is>
      </c>
      <c r="F2058" t="inlineStr">
        <is>
          <t>True</t>
        </is>
      </c>
      <c r="G2058" t="inlineStr"/>
    </row>
    <row r="2059">
      <c r="A2059" t="inlineStr">
        <is>
          <t>2.40</t>
        </is>
      </c>
      <c r="B2059" t="inlineStr">
        <is>
          <t>Isosource Standard 500 ml</t>
        </is>
      </c>
      <c r="C2059" t="inlineStr">
        <is>
          <t>formulation</t>
        </is>
      </c>
      <c r="D2059" s="9" t="inlineStr">
        <is>
          <t>PASS</t>
        </is>
      </c>
      <c r="E2059" t="inlineStr">
        <is>
          <t>liquid</t>
        </is>
      </c>
      <c r="F2059" t="inlineStr">
        <is>
          <t>liquid</t>
        </is>
      </c>
      <c r="G2059" t="inlineStr"/>
    </row>
    <row r="2060">
      <c r="A2060" t="inlineStr">
        <is>
          <t>2.40</t>
        </is>
      </c>
      <c r="B2060" t="inlineStr">
        <is>
          <t>Isosource Standard 1000 ml</t>
        </is>
      </c>
      <c r="C2060" t="inlineStr">
        <is>
          <t>contains_fiber</t>
        </is>
      </c>
      <c r="D2060" s="9" t="inlineStr">
        <is>
          <t>PASS</t>
        </is>
      </c>
      <c r="E2060" t="inlineStr">
        <is>
          <t>fiber=0.0 g/100ml</t>
        </is>
      </c>
      <c r="F2060" t="inlineStr">
        <is>
          <t>no fiber</t>
        </is>
      </c>
      <c r="G2060" t="inlineStr"/>
    </row>
    <row r="2061">
      <c r="A2061" t="inlineStr">
        <is>
          <t>2.40</t>
        </is>
      </c>
      <c r="B2061" t="inlineStr">
        <is>
          <t>Isosource Standard 1000 ml</t>
        </is>
      </c>
      <c r="C2061" t="inlineStr">
        <is>
          <t>gluten_free</t>
        </is>
      </c>
      <c r="D2061" s="9" t="inlineStr">
        <is>
          <t>PASS</t>
        </is>
      </c>
      <c r="E2061" t="inlineStr">
        <is>
          <t>True</t>
        </is>
      </c>
      <c r="F2061" t="inlineStr">
        <is>
          <t>True</t>
        </is>
      </c>
      <c r="G2061" t="inlineStr"/>
    </row>
    <row r="2062">
      <c r="A2062" t="inlineStr">
        <is>
          <t>2.40</t>
        </is>
      </c>
      <c r="B2062" t="inlineStr">
        <is>
          <t>Isosource Standard 1000 ml</t>
        </is>
      </c>
      <c r="C2062" t="inlineStr">
        <is>
          <t>formulation</t>
        </is>
      </c>
      <c r="D2062" s="9" t="inlineStr">
        <is>
          <t>PASS</t>
        </is>
      </c>
      <c r="E2062" t="inlineStr">
        <is>
          <t>liquid</t>
        </is>
      </c>
      <c r="F2062" t="inlineStr">
        <is>
          <t>liquid</t>
        </is>
      </c>
      <c r="G2062" t="inlineStr"/>
    </row>
    <row r="2063">
      <c r="A2063" t="inlineStr">
        <is>
          <t>2.40</t>
        </is>
      </c>
      <c r="B2063" t="inlineStr">
        <is>
          <t>Isosource Energy 500 ml</t>
        </is>
      </c>
      <c r="C2063" t="inlineStr">
        <is>
          <t>contains_fiber</t>
        </is>
      </c>
      <c r="D2063" s="9" t="inlineStr">
        <is>
          <t>PASS</t>
        </is>
      </c>
      <c r="E2063" t="inlineStr">
        <is>
          <t>fiber=0.0 g/100ml</t>
        </is>
      </c>
      <c r="F2063" t="inlineStr">
        <is>
          <t>no fiber</t>
        </is>
      </c>
      <c r="G2063" t="inlineStr"/>
    </row>
    <row r="2064">
      <c r="A2064" t="inlineStr">
        <is>
          <t>2.40</t>
        </is>
      </c>
      <c r="B2064" t="inlineStr">
        <is>
          <t>Isosource Energy 500 ml</t>
        </is>
      </c>
      <c r="C2064" t="inlineStr">
        <is>
          <t>gluten_free</t>
        </is>
      </c>
      <c r="D2064" s="9" t="inlineStr">
        <is>
          <t>PASS</t>
        </is>
      </c>
      <c r="E2064" t="inlineStr">
        <is>
          <t>True</t>
        </is>
      </c>
      <c r="F2064" t="inlineStr">
        <is>
          <t>True</t>
        </is>
      </c>
      <c r="G2064" t="inlineStr"/>
    </row>
    <row r="2065">
      <c r="A2065" t="inlineStr">
        <is>
          <t>2.40</t>
        </is>
      </c>
      <c r="B2065" t="inlineStr">
        <is>
          <t>Isosource Energy 500 ml</t>
        </is>
      </c>
      <c r="C2065" t="inlineStr">
        <is>
          <t>formulation</t>
        </is>
      </c>
      <c r="D2065" s="9" t="inlineStr">
        <is>
          <t>PASS</t>
        </is>
      </c>
      <c r="E2065" t="inlineStr">
        <is>
          <t>liquid</t>
        </is>
      </c>
      <c r="F2065" t="inlineStr">
        <is>
          <t>liquid</t>
        </is>
      </c>
      <c r="G2065" t="inlineStr"/>
    </row>
    <row r="2066">
      <c r="A2066" t="inlineStr">
        <is>
          <t>2.41</t>
        </is>
      </c>
      <c r="B2066" t="inlineStr">
        <is>
          <t>Resource Protein strawberry 200ml</t>
        </is>
      </c>
      <c r="C2066" t="inlineStr">
        <is>
          <t>energy</t>
        </is>
      </c>
      <c r="D2066" s="9" t="inlineStr">
        <is>
          <t>PASS</t>
        </is>
      </c>
      <c r="E2066" t="inlineStr">
        <is>
          <t>125.0 kcal/100ml</t>
        </is>
      </c>
      <c r="F2066">
        <f> 124.0 kcal/100ml</f>
        <v/>
      </c>
      <c r="G2066" t="inlineStr"/>
    </row>
    <row r="2067">
      <c r="A2067" t="inlineStr">
        <is>
          <t>2.41</t>
        </is>
      </c>
      <c r="B2067" t="inlineStr">
        <is>
          <t>Resource Protein strawberry 200ml</t>
        </is>
      </c>
      <c r="C2067" t="inlineStr">
        <is>
          <t>protein</t>
        </is>
      </c>
      <c r="D2067" s="9" t="inlineStr">
        <is>
          <t>PASS</t>
        </is>
      </c>
      <c r="E2067" t="inlineStr">
        <is>
          <t>9.4 g/100ml</t>
        </is>
      </c>
      <c r="F2067">
        <f> 8.8 g/100ml</f>
        <v/>
      </c>
      <c r="G2067" t="inlineStr"/>
    </row>
    <row r="2068">
      <c r="A2068" t="inlineStr">
        <is>
          <t>2.41</t>
        </is>
      </c>
      <c r="B2068" t="inlineStr">
        <is>
          <t>Resource Protein strawberry 200ml</t>
        </is>
      </c>
      <c r="C2068" t="inlineStr">
        <is>
          <t>volume</t>
        </is>
      </c>
      <c r="D2068" s="9" t="inlineStr">
        <is>
          <t>PASS</t>
        </is>
      </c>
      <c r="E2068" t="inlineStr">
        <is>
          <t>200.0 ml</t>
        </is>
      </c>
      <c r="F2068">
        <f> 200.0 ml</f>
        <v/>
      </c>
      <c r="G2068" t="inlineStr"/>
    </row>
    <row r="2069">
      <c r="A2069" t="inlineStr">
        <is>
          <t>2.41</t>
        </is>
      </c>
      <c r="B2069" t="inlineStr">
        <is>
          <t>Resource Protein strawberry 200ml</t>
        </is>
      </c>
      <c r="C2069" t="inlineStr">
        <is>
          <t>gluten_free</t>
        </is>
      </c>
      <c r="D2069" s="9" t="inlineStr">
        <is>
          <t>PASS</t>
        </is>
      </c>
      <c r="E2069" t="inlineStr">
        <is>
          <t>True</t>
        </is>
      </c>
      <c r="F2069" t="inlineStr">
        <is>
          <t>True</t>
        </is>
      </c>
      <c r="G2069" t="inlineStr"/>
    </row>
    <row r="2070">
      <c r="A2070" t="inlineStr">
        <is>
          <t>2.41</t>
        </is>
      </c>
      <c r="B2070" t="inlineStr">
        <is>
          <t>Resource Protein chocolate 200ml</t>
        </is>
      </c>
      <c r="C2070" t="inlineStr">
        <is>
          <t>energy</t>
        </is>
      </c>
      <c r="D2070" s="9" t="inlineStr">
        <is>
          <t>PASS</t>
        </is>
      </c>
      <c r="E2070" t="inlineStr">
        <is>
          <t>125.0 kcal/100ml</t>
        </is>
      </c>
      <c r="F2070">
        <f> 124.0 kcal/100ml</f>
        <v/>
      </c>
      <c r="G2070" t="inlineStr"/>
    </row>
    <row r="2071">
      <c r="A2071" t="inlineStr">
        <is>
          <t>2.41</t>
        </is>
      </c>
      <c r="B2071" t="inlineStr">
        <is>
          <t>Resource Protein chocolate 200ml</t>
        </is>
      </c>
      <c r="C2071" t="inlineStr">
        <is>
          <t>protein</t>
        </is>
      </c>
      <c r="D2071" s="9" t="inlineStr">
        <is>
          <t>PASS</t>
        </is>
      </c>
      <c r="E2071" t="inlineStr">
        <is>
          <t>9.4 g/100ml</t>
        </is>
      </c>
      <c r="F2071">
        <f> 8.8 g/100ml</f>
        <v/>
      </c>
      <c r="G2071" t="inlineStr"/>
    </row>
    <row r="2072">
      <c r="A2072" t="inlineStr">
        <is>
          <t>2.41</t>
        </is>
      </c>
      <c r="B2072" t="inlineStr">
        <is>
          <t>Resource Protein chocolate 200ml</t>
        </is>
      </c>
      <c r="C2072" t="inlineStr">
        <is>
          <t>volume</t>
        </is>
      </c>
      <c r="D2072" s="9" t="inlineStr">
        <is>
          <t>PASS</t>
        </is>
      </c>
      <c r="E2072" t="inlineStr">
        <is>
          <t>200.0 ml</t>
        </is>
      </c>
      <c r="F2072">
        <f> 200.0 ml</f>
        <v/>
      </c>
      <c r="G2072" t="inlineStr"/>
    </row>
    <row r="2073">
      <c r="A2073" t="inlineStr">
        <is>
          <t>2.41</t>
        </is>
      </c>
      <c r="B2073" t="inlineStr">
        <is>
          <t>Resource Protein chocolate 200ml</t>
        </is>
      </c>
      <c r="C2073" t="inlineStr">
        <is>
          <t>gluten_free</t>
        </is>
      </c>
      <c r="D2073" s="9" t="inlineStr">
        <is>
          <t>PASS</t>
        </is>
      </c>
      <c r="E2073" t="inlineStr">
        <is>
          <t>True</t>
        </is>
      </c>
      <c r="F2073" t="inlineStr">
        <is>
          <t>True</t>
        </is>
      </c>
      <c r="G2073" t="inlineStr"/>
    </row>
    <row r="2074">
      <c r="A2074" t="inlineStr">
        <is>
          <t>2.41</t>
        </is>
      </c>
      <c r="B2074" t="inlineStr">
        <is>
          <t>Resource Junior powder 400g</t>
        </is>
      </c>
      <c r="C2074" t="inlineStr">
        <is>
          <t>energy</t>
        </is>
      </c>
      <c r="D2074" s="10" t="inlineStr">
        <is>
          <t>UNKNOWN</t>
        </is>
      </c>
      <c r="E2074" t="inlineStr">
        <is>
          <t>470.0</t>
        </is>
      </c>
      <c r="F2074">
        <f> 1.24 kkal/ml</f>
        <v/>
      </c>
      <c r="G2074" t="inlineStr">
        <is>
          <t>Incompatible units for 'energy': product is kcal/100g, requirement is kcal/100ml</t>
        </is>
      </c>
    </row>
    <row r="2075">
      <c r="A2075" t="inlineStr">
        <is>
          <t>2.41</t>
        </is>
      </c>
      <c r="B2075" t="inlineStr">
        <is>
          <t>Resource Junior powder 400g</t>
        </is>
      </c>
      <c r="C2075" t="inlineStr">
        <is>
          <t>protein</t>
        </is>
      </c>
      <c r="D2075" s="10" t="inlineStr">
        <is>
          <t>UNKNOWN</t>
        </is>
      </c>
      <c r="E2075" t="inlineStr">
        <is>
          <t>13.9</t>
        </is>
      </c>
      <c r="F2075">
        <f> 8.8 g/100ml</f>
        <v/>
      </c>
      <c r="G2075" t="inlineStr">
        <is>
          <t>Incompatible units for 'protein': product is g/100g, requirement is g/100ml</t>
        </is>
      </c>
    </row>
    <row r="2076">
      <c r="A2076" t="inlineStr">
        <is>
          <t>2.41</t>
        </is>
      </c>
      <c r="B2076" t="inlineStr">
        <is>
          <t>Resource Junior powder 400g</t>
        </is>
      </c>
      <c r="C2076" t="inlineStr">
        <is>
          <t>volume</t>
        </is>
      </c>
      <c r="D2076" s="10" t="inlineStr">
        <is>
          <t>UNKNOWN</t>
        </is>
      </c>
      <c r="E2076" t="inlineStr">
        <is>
          <t>400.0 g</t>
        </is>
      </c>
      <c r="F2076">
        <f> 200.0 ml</f>
        <v/>
      </c>
      <c r="G2076" t="inlineStr">
        <is>
          <t>Not comparable: product in g, requirement in ml</t>
        </is>
      </c>
    </row>
    <row r="2077">
      <c r="A2077" t="inlineStr">
        <is>
          <t>2.41</t>
        </is>
      </c>
      <c r="B2077" t="inlineStr">
        <is>
          <t>Resource Junior powder 400g</t>
        </is>
      </c>
      <c r="C2077" t="inlineStr">
        <is>
          <t>gluten_free</t>
        </is>
      </c>
      <c r="D2077" s="9" t="inlineStr">
        <is>
          <t>PASS</t>
        </is>
      </c>
      <c r="E2077" t="inlineStr">
        <is>
          <t>True</t>
        </is>
      </c>
      <c r="F2077" t="inlineStr">
        <is>
          <t>True</t>
        </is>
      </c>
      <c r="G2077" t="inlineStr"/>
    </row>
    <row r="2078">
      <c r="A2078" t="inlineStr">
        <is>
          <t>2.42</t>
        </is>
      </c>
      <c r="B2078" t="inlineStr">
        <is>
          <t>Resource Protein strawberry 200ml</t>
        </is>
      </c>
      <c r="C2078" t="inlineStr">
        <is>
          <t>energy</t>
        </is>
      </c>
      <c r="D2078" s="9" t="inlineStr">
        <is>
          <t>PASS</t>
        </is>
      </c>
      <c r="E2078" t="inlineStr">
        <is>
          <t>125.0 kcal/100ml</t>
        </is>
      </c>
      <c r="F2078">
        <f> 124.0 kcal/100ml</f>
        <v/>
      </c>
      <c r="G2078" t="inlineStr"/>
    </row>
    <row r="2079">
      <c r="A2079" t="inlineStr">
        <is>
          <t>2.42</t>
        </is>
      </c>
      <c r="B2079" t="inlineStr">
        <is>
          <t>Resource Protein strawberry 200ml</t>
        </is>
      </c>
      <c r="C2079" t="inlineStr">
        <is>
          <t>protein</t>
        </is>
      </c>
      <c r="D2079" s="9" t="inlineStr">
        <is>
          <t>PASS</t>
        </is>
      </c>
      <c r="E2079" t="inlineStr">
        <is>
          <t>9.4 g/100ml</t>
        </is>
      </c>
      <c r="F2079">
        <f> 8.8 g/100ml</f>
        <v/>
      </c>
      <c r="G2079" t="inlineStr"/>
    </row>
    <row r="2080">
      <c r="A2080" t="inlineStr">
        <is>
          <t>2.42</t>
        </is>
      </c>
      <c r="B2080" t="inlineStr">
        <is>
          <t>Resource Protein strawberry 200ml</t>
        </is>
      </c>
      <c r="C2080" t="inlineStr">
        <is>
          <t>volume</t>
        </is>
      </c>
      <c r="D2080" s="9" t="inlineStr">
        <is>
          <t>PASS</t>
        </is>
      </c>
      <c r="E2080" t="inlineStr">
        <is>
          <t>200.0 ml</t>
        </is>
      </c>
      <c r="F2080">
        <f> 200.0 ml</f>
        <v/>
      </c>
      <c r="G2080" t="inlineStr"/>
    </row>
    <row r="2081">
      <c r="A2081" t="inlineStr">
        <is>
          <t>2.42</t>
        </is>
      </c>
      <c r="B2081" t="inlineStr">
        <is>
          <t>Resource Protein strawberry 200ml</t>
        </is>
      </c>
      <c r="C2081" t="inlineStr">
        <is>
          <t>gluten_free</t>
        </is>
      </c>
      <c r="D2081" s="9" t="inlineStr">
        <is>
          <t>PASS</t>
        </is>
      </c>
      <c r="E2081" t="inlineStr">
        <is>
          <t>True</t>
        </is>
      </c>
      <c r="F2081" t="inlineStr">
        <is>
          <t>True</t>
        </is>
      </c>
      <c r="G2081" t="inlineStr"/>
    </row>
    <row r="2082">
      <c r="A2082" t="inlineStr">
        <is>
          <t>2.42</t>
        </is>
      </c>
      <c r="B2082" t="inlineStr">
        <is>
          <t>Resource Protein chocolate 200ml</t>
        </is>
      </c>
      <c r="C2082" t="inlineStr">
        <is>
          <t>energy</t>
        </is>
      </c>
      <c r="D2082" s="9" t="inlineStr">
        <is>
          <t>PASS</t>
        </is>
      </c>
      <c r="E2082" t="inlineStr">
        <is>
          <t>125.0 kcal/100ml</t>
        </is>
      </c>
      <c r="F2082">
        <f> 124.0 kcal/100ml</f>
        <v/>
      </c>
      <c r="G2082" t="inlineStr"/>
    </row>
    <row r="2083">
      <c r="A2083" t="inlineStr">
        <is>
          <t>2.42</t>
        </is>
      </c>
      <c r="B2083" t="inlineStr">
        <is>
          <t>Resource Protein chocolate 200ml</t>
        </is>
      </c>
      <c r="C2083" t="inlineStr">
        <is>
          <t>protein</t>
        </is>
      </c>
      <c r="D2083" s="9" t="inlineStr">
        <is>
          <t>PASS</t>
        </is>
      </c>
      <c r="E2083" t="inlineStr">
        <is>
          <t>9.4 g/100ml</t>
        </is>
      </c>
      <c r="F2083">
        <f> 8.8 g/100ml</f>
        <v/>
      </c>
      <c r="G2083" t="inlineStr"/>
    </row>
    <row r="2084">
      <c r="A2084" t="inlineStr">
        <is>
          <t>2.42</t>
        </is>
      </c>
      <c r="B2084" t="inlineStr">
        <is>
          <t>Resource Protein chocolate 200ml</t>
        </is>
      </c>
      <c r="C2084" t="inlineStr">
        <is>
          <t>volume</t>
        </is>
      </c>
      <c r="D2084" s="9" t="inlineStr">
        <is>
          <t>PASS</t>
        </is>
      </c>
      <c r="E2084" t="inlineStr">
        <is>
          <t>200.0 ml</t>
        </is>
      </c>
      <c r="F2084">
        <f> 200.0 ml</f>
        <v/>
      </c>
      <c r="G2084" t="inlineStr"/>
    </row>
    <row r="2085">
      <c r="A2085" t="inlineStr">
        <is>
          <t>2.42</t>
        </is>
      </c>
      <c r="B2085" t="inlineStr">
        <is>
          <t>Resource Protein chocolate 200ml</t>
        </is>
      </c>
      <c r="C2085" t="inlineStr">
        <is>
          <t>gluten_free</t>
        </is>
      </c>
      <c r="D2085" s="9" t="inlineStr">
        <is>
          <t>PASS</t>
        </is>
      </c>
      <c r="E2085" t="inlineStr">
        <is>
          <t>True</t>
        </is>
      </c>
      <c r="F2085" t="inlineStr">
        <is>
          <t>True</t>
        </is>
      </c>
      <c r="G2085" t="inlineStr"/>
    </row>
    <row r="2086">
      <c r="A2086" t="inlineStr">
        <is>
          <t>2.42</t>
        </is>
      </c>
      <c r="B2086" t="inlineStr">
        <is>
          <t>Resource Junior powder 400g</t>
        </is>
      </c>
      <c r="C2086" t="inlineStr">
        <is>
          <t>energy</t>
        </is>
      </c>
      <c r="D2086" s="10" t="inlineStr">
        <is>
          <t>UNKNOWN</t>
        </is>
      </c>
      <c r="E2086" t="inlineStr">
        <is>
          <t>470.0</t>
        </is>
      </c>
      <c r="F2086">
        <f> 1.24 kkal/ml</f>
        <v/>
      </c>
      <c r="G2086" t="inlineStr">
        <is>
          <t>Incompatible units for 'energy': product is kcal/100g, requirement is kcal/100ml</t>
        </is>
      </c>
    </row>
    <row r="2087">
      <c r="A2087" t="inlineStr">
        <is>
          <t>2.42</t>
        </is>
      </c>
      <c r="B2087" t="inlineStr">
        <is>
          <t>Resource Junior powder 400g</t>
        </is>
      </c>
      <c r="C2087" t="inlineStr">
        <is>
          <t>protein</t>
        </is>
      </c>
      <c r="D2087" s="10" t="inlineStr">
        <is>
          <t>UNKNOWN</t>
        </is>
      </c>
      <c r="E2087" t="inlineStr">
        <is>
          <t>13.9</t>
        </is>
      </c>
      <c r="F2087">
        <f> 8.8 g/100ml</f>
        <v/>
      </c>
      <c r="G2087" t="inlineStr">
        <is>
          <t>Incompatible units for 'protein': product is g/100g, requirement is g/100ml</t>
        </is>
      </c>
    </row>
    <row r="2088">
      <c r="A2088" t="inlineStr">
        <is>
          <t>2.42</t>
        </is>
      </c>
      <c r="B2088" t="inlineStr">
        <is>
          <t>Resource Junior powder 400g</t>
        </is>
      </c>
      <c r="C2088" t="inlineStr">
        <is>
          <t>volume</t>
        </is>
      </c>
      <c r="D2088" s="10" t="inlineStr">
        <is>
          <t>UNKNOWN</t>
        </is>
      </c>
      <c r="E2088" t="inlineStr">
        <is>
          <t>400.0 g</t>
        </is>
      </c>
      <c r="F2088">
        <f> 200.0 ml</f>
        <v/>
      </c>
      <c r="G2088" t="inlineStr">
        <is>
          <t>Not comparable: product in g, requirement in ml</t>
        </is>
      </c>
    </row>
    <row r="2089">
      <c r="A2089" t="inlineStr">
        <is>
          <t>2.42</t>
        </is>
      </c>
      <c r="B2089" t="inlineStr">
        <is>
          <t>Resource Junior powder 400g</t>
        </is>
      </c>
      <c r="C2089" t="inlineStr">
        <is>
          <t>gluten_free</t>
        </is>
      </c>
      <c r="D2089" s="9" t="inlineStr">
        <is>
          <t>PASS</t>
        </is>
      </c>
      <c r="E2089" t="inlineStr">
        <is>
          <t>True</t>
        </is>
      </c>
      <c r="F2089" t="inlineStr">
        <is>
          <t>True</t>
        </is>
      </c>
      <c r="G2089" t="inlineStr"/>
    </row>
    <row r="2090">
      <c r="A2090" t="inlineStr">
        <is>
          <t>2.43</t>
        </is>
      </c>
      <c r="B2090" t="inlineStr">
        <is>
          <t>Resource Protein strawberry 200ml</t>
        </is>
      </c>
      <c r="C2090" t="inlineStr">
        <is>
          <t>energy</t>
        </is>
      </c>
      <c r="D2090" s="9" t="inlineStr">
        <is>
          <t>PASS</t>
        </is>
      </c>
      <c r="E2090" t="inlineStr">
        <is>
          <t>125.0 kcal/100ml</t>
        </is>
      </c>
      <c r="F2090">
        <f> 124.0 kcal/100ml</f>
        <v/>
      </c>
      <c r="G2090" t="inlineStr"/>
    </row>
    <row r="2091">
      <c r="A2091" t="inlineStr">
        <is>
          <t>2.43</t>
        </is>
      </c>
      <c r="B2091" t="inlineStr">
        <is>
          <t>Resource Protein strawberry 200ml</t>
        </is>
      </c>
      <c r="C2091" t="inlineStr">
        <is>
          <t>protein</t>
        </is>
      </c>
      <c r="D2091" s="9" t="inlineStr">
        <is>
          <t>PASS</t>
        </is>
      </c>
      <c r="E2091" t="inlineStr">
        <is>
          <t>9.4 g/100ml</t>
        </is>
      </c>
      <c r="F2091">
        <f> 8.8 g/100ml</f>
        <v/>
      </c>
      <c r="G2091" t="inlineStr"/>
    </row>
    <row r="2092">
      <c r="A2092" t="inlineStr">
        <is>
          <t>2.43</t>
        </is>
      </c>
      <c r="B2092" t="inlineStr">
        <is>
          <t>Resource Protein strawberry 200ml</t>
        </is>
      </c>
      <c r="C2092" t="inlineStr">
        <is>
          <t>volume</t>
        </is>
      </c>
      <c r="D2092" s="9" t="inlineStr">
        <is>
          <t>PASS</t>
        </is>
      </c>
      <c r="E2092" t="inlineStr">
        <is>
          <t>200.0 ml</t>
        </is>
      </c>
      <c r="F2092">
        <f> 200.0 ml</f>
        <v/>
      </c>
      <c r="G2092" t="inlineStr"/>
    </row>
    <row r="2093">
      <c r="A2093" t="inlineStr">
        <is>
          <t>2.43</t>
        </is>
      </c>
      <c r="B2093" t="inlineStr">
        <is>
          <t>Resource Protein strawberry 200ml</t>
        </is>
      </c>
      <c r="C2093" t="inlineStr">
        <is>
          <t>gluten_free</t>
        </is>
      </c>
      <c r="D2093" s="9" t="inlineStr">
        <is>
          <t>PASS</t>
        </is>
      </c>
      <c r="E2093" t="inlineStr">
        <is>
          <t>True</t>
        </is>
      </c>
      <c r="F2093" t="inlineStr">
        <is>
          <t>True</t>
        </is>
      </c>
      <c r="G2093" t="inlineStr"/>
    </row>
    <row r="2094">
      <c r="A2094" t="inlineStr">
        <is>
          <t>2.43</t>
        </is>
      </c>
      <c r="B2094" t="inlineStr">
        <is>
          <t>Resource Protein chocolate 200ml</t>
        </is>
      </c>
      <c r="C2094" t="inlineStr">
        <is>
          <t>energy</t>
        </is>
      </c>
      <c r="D2094" s="9" t="inlineStr">
        <is>
          <t>PASS</t>
        </is>
      </c>
      <c r="E2094" t="inlineStr">
        <is>
          <t>125.0 kcal/100ml</t>
        </is>
      </c>
      <c r="F2094">
        <f> 124.0 kcal/100ml</f>
        <v/>
      </c>
      <c r="G2094" t="inlineStr"/>
    </row>
    <row r="2095">
      <c r="A2095" t="inlineStr">
        <is>
          <t>2.43</t>
        </is>
      </c>
      <c r="B2095" t="inlineStr">
        <is>
          <t>Resource Protein chocolate 200ml</t>
        </is>
      </c>
      <c r="C2095" t="inlineStr">
        <is>
          <t>protein</t>
        </is>
      </c>
      <c r="D2095" s="9" t="inlineStr">
        <is>
          <t>PASS</t>
        </is>
      </c>
      <c r="E2095" t="inlineStr">
        <is>
          <t>9.4 g/100ml</t>
        </is>
      </c>
      <c r="F2095">
        <f> 8.8 g/100ml</f>
        <v/>
      </c>
      <c r="G2095" t="inlineStr"/>
    </row>
    <row r="2096">
      <c r="A2096" t="inlineStr">
        <is>
          <t>2.43</t>
        </is>
      </c>
      <c r="B2096" t="inlineStr">
        <is>
          <t>Resource Protein chocolate 200ml</t>
        </is>
      </c>
      <c r="C2096" t="inlineStr">
        <is>
          <t>volume</t>
        </is>
      </c>
      <c r="D2096" s="9" t="inlineStr">
        <is>
          <t>PASS</t>
        </is>
      </c>
      <c r="E2096" t="inlineStr">
        <is>
          <t>200.0 ml</t>
        </is>
      </c>
      <c r="F2096">
        <f> 200.0 ml</f>
        <v/>
      </c>
      <c r="G2096" t="inlineStr"/>
    </row>
    <row r="2097">
      <c r="A2097" t="inlineStr">
        <is>
          <t>2.43</t>
        </is>
      </c>
      <c r="B2097" t="inlineStr">
        <is>
          <t>Resource Protein chocolate 200ml</t>
        </is>
      </c>
      <c r="C2097" t="inlineStr">
        <is>
          <t>gluten_free</t>
        </is>
      </c>
      <c r="D2097" s="9" t="inlineStr">
        <is>
          <t>PASS</t>
        </is>
      </c>
      <c r="E2097" t="inlineStr">
        <is>
          <t>True</t>
        </is>
      </c>
      <c r="F2097" t="inlineStr">
        <is>
          <t>True</t>
        </is>
      </c>
      <c r="G2097" t="inlineStr"/>
    </row>
    <row r="2098">
      <c r="A2098" t="inlineStr">
        <is>
          <t>2.43</t>
        </is>
      </c>
      <c r="B2098" t="inlineStr">
        <is>
          <t>Resource Junior powder 400g</t>
        </is>
      </c>
      <c r="C2098" t="inlineStr">
        <is>
          <t>energy</t>
        </is>
      </c>
      <c r="D2098" s="10" t="inlineStr">
        <is>
          <t>UNKNOWN</t>
        </is>
      </c>
      <c r="E2098" t="inlineStr">
        <is>
          <t>470.0</t>
        </is>
      </c>
      <c r="F2098">
        <f> 1.24 kkal/ml</f>
        <v/>
      </c>
      <c r="G2098" t="inlineStr">
        <is>
          <t>Incompatible units for 'energy': product is kcal/100g, requirement is kcal/100ml</t>
        </is>
      </c>
    </row>
    <row r="2099">
      <c r="A2099" t="inlineStr">
        <is>
          <t>2.43</t>
        </is>
      </c>
      <c r="B2099" t="inlineStr">
        <is>
          <t>Resource Junior powder 400g</t>
        </is>
      </c>
      <c r="C2099" t="inlineStr">
        <is>
          <t>protein</t>
        </is>
      </c>
      <c r="D2099" s="10" t="inlineStr">
        <is>
          <t>UNKNOWN</t>
        </is>
      </c>
      <c r="E2099" t="inlineStr">
        <is>
          <t>13.9</t>
        </is>
      </c>
      <c r="F2099">
        <f> 8.8 g/100ml</f>
        <v/>
      </c>
      <c r="G2099" t="inlineStr">
        <is>
          <t>Incompatible units for 'protein': product is g/100g, requirement is g/100ml</t>
        </is>
      </c>
    </row>
    <row r="2100">
      <c r="A2100" t="inlineStr">
        <is>
          <t>2.43</t>
        </is>
      </c>
      <c r="B2100" t="inlineStr">
        <is>
          <t>Resource Junior powder 400g</t>
        </is>
      </c>
      <c r="C2100" t="inlineStr">
        <is>
          <t>volume</t>
        </is>
      </c>
      <c r="D2100" s="10" t="inlineStr">
        <is>
          <t>UNKNOWN</t>
        </is>
      </c>
      <c r="E2100" t="inlineStr">
        <is>
          <t>400.0 g</t>
        </is>
      </c>
      <c r="F2100">
        <f> 200.0 ml</f>
        <v/>
      </c>
      <c r="G2100" t="inlineStr">
        <is>
          <t>Not comparable: product in g, requirement in ml</t>
        </is>
      </c>
    </row>
    <row r="2101">
      <c r="A2101" t="inlineStr">
        <is>
          <t>2.43</t>
        </is>
      </c>
      <c r="B2101" t="inlineStr">
        <is>
          <t>Resource Junior powder 400g</t>
        </is>
      </c>
      <c r="C2101" t="inlineStr">
        <is>
          <t>gluten_free</t>
        </is>
      </c>
      <c r="D2101" s="9" t="inlineStr">
        <is>
          <t>PASS</t>
        </is>
      </c>
      <c r="E2101" t="inlineStr">
        <is>
          <t>True</t>
        </is>
      </c>
      <c r="F2101" t="inlineStr">
        <is>
          <t>True</t>
        </is>
      </c>
      <c r="G2101" t="inlineStr"/>
    </row>
    <row r="2102">
      <c r="A2102" t="inlineStr">
        <is>
          <t>2.44</t>
        </is>
      </c>
      <c r="B2102" t="inlineStr">
        <is>
          <t>Oral Impact vanilla 237ml</t>
        </is>
      </c>
      <c r="C2102" t="inlineStr">
        <is>
          <t>energy</t>
        </is>
      </c>
      <c r="D2102" s="9" t="inlineStr">
        <is>
          <t>PASS</t>
        </is>
      </c>
      <c r="E2102" t="inlineStr">
        <is>
          <t>144.0 kcal/100ml</t>
        </is>
      </c>
      <c r="F2102">
        <f> 144.0 kcal/100ml</f>
        <v/>
      </c>
      <c r="G2102" t="inlineStr"/>
    </row>
    <row r="2103">
      <c r="A2103" t="inlineStr">
        <is>
          <t>2.44</t>
        </is>
      </c>
      <c r="B2103" t="inlineStr">
        <is>
          <t>Oral Impact vanilla 237ml</t>
        </is>
      </c>
      <c r="C2103" t="inlineStr">
        <is>
          <t>protein</t>
        </is>
      </c>
      <c r="D2103" s="9" t="inlineStr">
        <is>
          <t>PASS</t>
        </is>
      </c>
      <c r="E2103" t="inlineStr">
        <is>
          <t>7.6 g/100ml</t>
        </is>
      </c>
      <c r="F2103">
        <f> 7.6 g/100ml</f>
        <v/>
      </c>
      <c r="G2103" t="inlineStr"/>
    </row>
    <row r="2104">
      <c r="A2104" t="inlineStr">
        <is>
          <t>2.44</t>
        </is>
      </c>
      <c r="B2104" t="inlineStr">
        <is>
          <t>Oral Impact vanilla 237ml</t>
        </is>
      </c>
      <c r="C2104" t="inlineStr">
        <is>
          <t>omega3</t>
        </is>
      </c>
      <c r="D2104" s="9" t="inlineStr">
        <is>
          <t>PASS</t>
        </is>
      </c>
      <c r="E2104" t="inlineStr">
        <is>
          <t>0.6 g/100ml</t>
        </is>
      </c>
      <c r="F2104">
        <f> 0.6 g/100ml</f>
        <v/>
      </c>
      <c r="G2104" t="inlineStr"/>
    </row>
    <row r="2105">
      <c r="A2105" t="inlineStr">
        <is>
          <t>2.44</t>
        </is>
      </c>
      <c r="B2105" t="inlineStr">
        <is>
          <t>Oral Impact vanilla 237ml</t>
        </is>
      </c>
      <c r="C2105" t="inlineStr">
        <is>
          <t>volume</t>
        </is>
      </c>
      <c r="D2105" s="9" t="inlineStr">
        <is>
          <t>PASS</t>
        </is>
      </c>
      <c r="E2105" t="inlineStr">
        <is>
          <t>237.0 ml</t>
        </is>
      </c>
      <c r="F2105">
        <f> 237.0 ml</f>
        <v/>
      </c>
      <c r="G2105" t="inlineStr"/>
    </row>
    <row r="2106">
      <c r="A2106" t="inlineStr">
        <is>
          <t>2.44</t>
        </is>
      </c>
      <c r="B2106" t="inlineStr">
        <is>
          <t>Oral Impact vanilla 237ml</t>
        </is>
      </c>
      <c r="C2106" t="inlineStr">
        <is>
          <t>l_arginine</t>
        </is>
      </c>
      <c r="D2106" s="9" t="inlineStr">
        <is>
          <t>PASS</t>
        </is>
      </c>
      <c r="E2106" t="inlineStr">
        <is>
          <t>1.8 g/100ml</t>
        </is>
      </c>
      <c r="F2106">
        <f> 1.8 g/100ml</f>
        <v/>
      </c>
      <c r="G2106" t="inlineStr"/>
    </row>
    <row r="2107">
      <c r="A2107" t="inlineStr">
        <is>
          <t>2.44</t>
        </is>
      </c>
      <c r="B2107" t="inlineStr">
        <is>
          <t>Oral Impact vanilla 237ml</t>
        </is>
      </c>
      <c r="C2107" t="inlineStr">
        <is>
          <t>gluten_free</t>
        </is>
      </c>
      <c r="D2107" s="9" t="inlineStr">
        <is>
          <t>PASS</t>
        </is>
      </c>
      <c r="E2107" t="inlineStr">
        <is>
          <t>True</t>
        </is>
      </c>
      <c r="F2107" t="inlineStr">
        <is>
          <t>True</t>
        </is>
      </c>
      <c r="G2107" t="inlineStr"/>
    </row>
    <row r="2108">
      <c r="A2108" t="inlineStr">
        <is>
          <t>2.44</t>
        </is>
      </c>
      <c r="B2108" t="inlineStr">
        <is>
          <t>Oral Impact tropical 237ml</t>
        </is>
      </c>
      <c r="C2108" t="inlineStr">
        <is>
          <t>energy</t>
        </is>
      </c>
      <c r="D2108" s="9" t="inlineStr">
        <is>
          <t>PASS</t>
        </is>
      </c>
      <c r="E2108" t="inlineStr">
        <is>
          <t>144.0 kcal/100ml</t>
        </is>
      </c>
      <c r="F2108">
        <f> 144.0 kcal/100ml</f>
        <v/>
      </c>
      <c r="G2108" t="inlineStr"/>
    </row>
    <row r="2109">
      <c r="A2109" t="inlineStr">
        <is>
          <t>2.44</t>
        </is>
      </c>
      <c r="B2109" t="inlineStr">
        <is>
          <t>Oral Impact tropical 237ml</t>
        </is>
      </c>
      <c r="C2109" t="inlineStr">
        <is>
          <t>protein</t>
        </is>
      </c>
      <c r="D2109" s="9" t="inlineStr">
        <is>
          <t>PASS</t>
        </is>
      </c>
      <c r="E2109" t="inlineStr">
        <is>
          <t>7.6 g/100ml</t>
        </is>
      </c>
      <c r="F2109">
        <f> 7.6 g/100ml</f>
        <v/>
      </c>
      <c r="G2109" t="inlineStr"/>
    </row>
    <row r="2110">
      <c r="A2110" t="inlineStr">
        <is>
          <t>2.44</t>
        </is>
      </c>
      <c r="B2110" t="inlineStr">
        <is>
          <t>Oral Impact tropical 237ml</t>
        </is>
      </c>
      <c r="C2110" t="inlineStr">
        <is>
          <t>omega3</t>
        </is>
      </c>
      <c r="D2110" s="9" t="inlineStr">
        <is>
          <t>PASS</t>
        </is>
      </c>
      <c r="E2110" t="inlineStr">
        <is>
          <t>0.6 g/100ml</t>
        </is>
      </c>
      <c r="F2110">
        <f> 0.6 g/100ml</f>
        <v/>
      </c>
      <c r="G2110" t="inlineStr"/>
    </row>
    <row r="2111">
      <c r="A2111" t="inlineStr">
        <is>
          <t>2.44</t>
        </is>
      </c>
      <c r="B2111" t="inlineStr">
        <is>
          <t>Oral Impact tropical 237ml</t>
        </is>
      </c>
      <c r="C2111" t="inlineStr">
        <is>
          <t>volume</t>
        </is>
      </c>
      <c r="D2111" s="9" t="inlineStr">
        <is>
          <t>PASS</t>
        </is>
      </c>
      <c r="E2111" t="inlineStr">
        <is>
          <t>237.0 ml</t>
        </is>
      </c>
      <c r="F2111">
        <f> 237.0 ml</f>
        <v/>
      </c>
      <c r="G2111" t="inlineStr"/>
    </row>
    <row r="2112">
      <c r="A2112" t="inlineStr">
        <is>
          <t>2.44</t>
        </is>
      </c>
      <c r="B2112" t="inlineStr">
        <is>
          <t>Oral Impact tropical 237ml</t>
        </is>
      </c>
      <c r="C2112" t="inlineStr">
        <is>
          <t>l_arginine</t>
        </is>
      </c>
      <c r="D2112" s="9" t="inlineStr">
        <is>
          <t>PASS</t>
        </is>
      </c>
      <c r="E2112" t="inlineStr">
        <is>
          <t>1.8 g/100ml</t>
        </is>
      </c>
      <c r="F2112">
        <f> 1.8 g/100ml</f>
        <v/>
      </c>
      <c r="G2112" t="inlineStr"/>
    </row>
    <row r="2113">
      <c r="A2113" t="inlineStr">
        <is>
          <t>2.44</t>
        </is>
      </c>
      <c r="B2113" t="inlineStr">
        <is>
          <t>Oral Impact tropical 237ml</t>
        </is>
      </c>
      <c r="C2113" t="inlineStr">
        <is>
          <t>gluten_free</t>
        </is>
      </c>
      <c r="D2113" s="9" t="inlineStr">
        <is>
          <t>PASS</t>
        </is>
      </c>
      <c r="E2113" t="inlineStr">
        <is>
          <t>True</t>
        </is>
      </c>
      <c r="F2113" t="inlineStr">
        <is>
          <t>True</t>
        </is>
      </c>
      <c r="G2113" t="inlineStr"/>
    </row>
    <row r="2114">
      <c r="A2114" t="inlineStr">
        <is>
          <t>2.44</t>
        </is>
      </c>
      <c r="B2114" t="inlineStr">
        <is>
          <t>Resource Junior powder 400g</t>
        </is>
      </c>
      <c r="C2114" t="inlineStr">
        <is>
          <t>energy</t>
        </is>
      </c>
      <c r="D2114" s="10" t="inlineStr">
        <is>
          <t>UNKNOWN</t>
        </is>
      </c>
      <c r="E2114" t="inlineStr">
        <is>
          <t>470.0</t>
        </is>
      </c>
      <c r="F2114">
        <f> 1.44 kkal/ml</f>
        <v/>
      </c>
      <c r="G2114" t="inlineStr">
        <is>
          <t>Incompatible units for 'energy': product is kcal/100g, requirement is kcal/100ml</t>
        </is>
      </c>
    </row>
    <row r="2115">
      <c r="A2115" t="inlineStr">
        <is>
          <t>2.44</t>
        </is>
      </c>
      <c r="B2115" t="inlineStr">
        <is>
          <t>Resource Junior powder 400g</t>
        </is>
      </c>
      <c r="C2115" t="inlineStr">
        <is>
          <t>protein</t>
        </is>
      </c>
      <c r="D2115" s="10" t="inlineStr">
        <is>
          <t>UNKNOWN</t>
        </is>
      </c>
      <c r="E2115" t="inlineStr">
        <is>
          <t>13.9</t>
        </is>
      </c>
      <c r="F2115">
        <f> 7.6 g/100ml</f>
        <v/>
      </c>
      <c r="G2115" t="inlineStr">
        <is>
          <t>Incompatible units for 'protein': product is g/100g, requirement is g/100ml</t>
        </is>
      </c>
    </row>
    <row r="2116">
      <c r="A2116" t="inlineStr">
        <is>
          <t>2.44</t>
        </is>
      </c>
      <c r="B2116" t="inlineStr">
        <is>
          <t>Resource Junior powder 400g</t>
        </is>
      </c>
      <c r="C2116" t="inlineStr">
        <is>
          <t>omega3</t>
        </is>
      </c>
      <c r="D2116" s="10" t="inlineStr">
        <is>
          <t>UNKNOWN</t>
        </is>
      </c>
      <c r="E2116" t="inlineStr">
        <is>
          <t>N/A</t>
        </is>
      </c>
      <c r="F2116">
        <f> 600.0 mg/100ml</f>
        <v/>
      </c>
      <c r="G2116" t="inlineStr">
        <is>
          <t>Product has no value for 'omega3'</t>
        </is>
      </c>
    </row>
    <row r="2117">
      <c r="A2117" t="inlineStr">
        <is>
          <t>2.44</t>
        </is>
      </c>
      <c r="B2117" t="inlineStr">
        <is>
          <t>Resource Junior powder 400g</t>
        </is>
      </c>
      <c r="C2117" t="inlineStr">
        <is>
          <t>volume</t>
        </is>
      </c>
      <c r="D2117" s="10" t="inlineStr">
        <is>
          <t>UNKNOWN</t>
        </is>
      </c>
      <c r="E2117" t="inlineStr">
        <is>
          <t>400.0 g</t>
        </is>
      </c>
      <c r="F2117">
        <f> 237.0 ml</f>
        <v/>
      </c>
      <c r="G2117" t="inlineStr">
        <is>
          <t>Not comparable: product in g, requirement in ml</t>
        </is>
      </c>
    </row>
    <row r="2118">
      <c r="A2118" t="inlineStr">
        <is>
          <t>2.44</t>
        </is>
      </c>
      <c r="B2118" t="inlineStr">
        <is>
          <t>Resource Junior powder 400g</t>
        </is>
      </c>
      <c r="C2118" t="inlineStr">
        <is>
          <t>l_arginine</t>
        </is>
      </c>
      <c r="D2118" s="10" t="inlineStr">
        <is>
          <t>UNKNOWN</t>
        </is>
      </c>
      <c r="E2118" t="inlineStr">
        <is>
          <t>N/A</t>
        </is>
      </c>
      <c r="F2118">
        <f> 1800.0 mg/100ml</f>
        <v/>
      </c>
      <c r="G2118" t="inlineStr">
        <is>
          <t>Product has no value for 'l_arginine'</t>
        </is>
      </c>
    </row>
    <row r="2119">
      <c r="A2119" t="inlineStr">
        <is>
          <t>2.44</t>
        </is>
      </c>
      <c r="B2119" t="inlineStr">
        <is>
          <t>Resource Junior powder 400g</t>
        </is>
      </c>
      <c r="C2119" t="inlineStr">
        <is>
          <t>gluten_free</t>
        </is>
      </c>
      <c r="D2119" s="9" t="inlineStr">
        <is>
          <t>PASS</t>
        </is>
      </c>
      <c r="E2119" t="inlineStr">
        <is>
          <t>True</t>
        </is>
      </c>
      <c r="F2119" t="inlineStr">
        <is>
          <t>True</t>
        </is>
      </c>
      <c r="G2119" t="inlineStr"/>
    </row>
    <row r="2120">
      <c r="A2120" t="inlineStr">
        <is>
          <t>2.45</t>
        </is>
      </c>
      <c r="B2120" t="inlineStr">
        <is>
          <t>Oral Impact vanilla 237ml</t>
        </is>
      </c>
      <c r="C2120" t="inlineStr">
        <is>
          <t>energy</t>
        </is>
      </c>
      <c r="D2120" s="9" t="inlineStr">
        <is>
          <t>PASS</t>
        </is>
      </c>
      <c r="E2120" t="inlineStr">
        <is>
          <t>144.0 kcal/100ml</t>
        </is>
      </c>
      <c r="F2120">
        <f> 144.0 kcal/100ml</f>
        <v/>
      </c>
      <c r="G2120" t="inlineStr"/>
    </row>
    <row r="2121">
      <c r="A2121" t="inlineStr">
        <is>
          <t>2.45</t>
        </is>
      </c>
      <c r="B2121" t="inlineStr">
        <is>
          <t>Oral Impact vanilla 237ml</t>
        </is>
      </c>
      <c r="C2121" t="inlineStr">
        <is>
          <t>protein</t>
        </is>
      </c>
      <c r="D2121" s="9" t="inlineStr">
        <is>
          <t>PASS</t>
        </is>
      </c>
      <c r="E2121" t="inlineStr">
        <is>
          <t>7.6 g/100ml</t>
        </is>
      </c>
      <c r="F2121">
        <f> 7.6 g/100ml</f>
        <v/>
      </c>
      <c r="G2121" t="inlineStr"/>
    </row>
    <row r="2122">
      <c r="A2122" t="inlineStr">
        <is>
          <t>2.45</t>
        </is>
      </c>
      <c r="B2122" t="inlineStr">
        <is>
          <t>Oral Impact vanilla 237ml</t>
        </is>
      </c>
      <c r="C2122" t="inlineStr">
        <is>
          <t>omega3</t>
        </is>
      </c>
      <c r="D2122" s="9" t="inlineStr">
        <is>
          <t>PASS</t>
        </is>
      </c>
      <c r="E2122" t="inlineStr">
        <is>
          <t>0.6 g/100ml</t>
        </is>
      </c>
      <c r="F2122">
        <f> 0.6 g/100ml</f>
        <v/>
      </c>
      <c r="G2122" t="inlineStr"/>
    </row>
    <row r="2123">
      <c r="A2123" t="inlineStr">
        <is>
          <t>2.45</t>
        </is>
      </c>
      <c r="B2123" t="inlineStr">
        <is>
          <t>Oral Impact vanilla 237ml</t>
        </is>
      </c>
      <c r="C2123" t="inlineStr">
        <is>
          <t>volume</t>
        </is>
      </c>
      <c r="D2123" s="9" t="inlineStr">
        <is>
          <t>PASS</t>
        </is>
      </c>
      <c r="E2123" t="inlineStr">
        <is>
          <t>237.0 ml</t>
        </is>
      </c>
      <c r="F2123">
        <f> 237.0 ml</f>
        <v/>
      </c>
      <c r="G2123" t="inlineStr"/>
    </row>
    <row r="2124">
      <c r="A2124" t="inlineStr">
        <is>
          <t>2.45</t>
        </is>
      </c>
      <c r="B2124" t="inlineStr">
        <is>
          <t>Oral Impact vanilla 237ml</t>
        </is>
      </c>
      <c r="C2124" t="inlineStr">
        <is>
          <t>l_arginine</t>
        </is>
      </c>
      <c r="D2124" s="9" t="inlineStr">
        <is>
          <t>PASS</t>
        </is>
      </c>
      <c r="E2124" t="inlineStr">
        <is>
          <t>1.8 g/100ml</t>
        </is>
      </c>
      <c r="F2124">
        <f> 1.8 g/100ml</f>
        <v/>
      </c>
      <c r="G2124" t="inlineStr"/>
    </row>
    <row r="2125">
      <c r="A2125" t="inlineStr">
        <is>
          <t>2.45</t>
        </is>
      </c>
      <c r="B2125" t="inlineStr">
        <is>
          <t>Oral Impact vanilla 237ml</t>
        </is>
      </c>
      <c r="C2125" t="inlineStr">
        <is>
          <t>gluten_free</t>
        </is>
      </c>
      <c r="D2125" s="9" t="inlineStr">
        <is>
          <t>PASS</t>
        </is>
      </c>
      <c r="E2125" t="inlineStr">
        <is>
          <t>True</t>
        </is>
      </c>
      <c r="F2125" t="inlineStr">
        <is>
          <t>True</t>
        </is>
      </c>
      <c r="G2125" t="inlineStr"/>
    </row>
    <row r="2126">
      <c r="A2126" t="inlineStr">
        <is>
          <t>2.45</t>
        </is>
      </c>
      <c r="B2126" t="inlineStr">
        <is>
          <t>Oral Impact tropical 237ml</t>
        </is>
      </c>
      <c r="C2126" t="inlineStr">
        <is>
          <t>energy</t>
        </is>
      </c>
      <c r="D2126" s="9" t="inlineStr">
        <is>
          <t>PASS</t>
        </is>
      </c>
      <c r="E2126" t="inlineStr">
        <is>
          <t>144.0 kcal/100ml</t>
        </is>
      </c>
      <c r="F2126">
        <f> 144.0 kcal/100ml</f>
        <v/>
      </c>
      <c r="G2126" t="inlineStr"/>
    </row>
    <row r="2127">
      <c r="A2127" t="inlineStr">
        <is>
          <t>2.45</t>
        </is>
      </c>
      <c r="B2127" t="inlineStr">
        <is>
          <t>Oral Impact tropical 237ml</t>
        </is>
      </c>
      <c r="C2127" t="inlineStr">
        <is>
          <t>protein</t>
        </is>
      </c>
      <c r="D2127" s="9" t="inlineStr">
        <is>
          <t>PASS</t>
        </is>
      </c>
      <c r="E2127" t="inlineStr">
        <is>
          <t>7.6 g/100ml</t>
        </is>
      </c>
      <c r="F2127">
        <f> 7.6 g/100ml</f>
        <v/>
      </c>
      <c r="G2127" t="inlineStr"/>
    </row>
    <row r="2128">
      <c r="A2128" t="inlineStr">
        <is>
          <t>2.45</t>
        </is>
      </c>
      <c r="B2128" t="inlineStr">
        <is>
          <t>Oral Impact tropical 237ml</t>
        </is>
      </c>
      <c r="C2128" t="inlineStr">
        <is>
          <t>omega3</t>
        </is>
      </c>
      <c r="D2128" s="9" t="inlineStr">
        <is>
          <t>PASS</t>
        </is>
      </c>
      <c r="E2128" t="inlineStr">
        <is>
          <t>0.6 g/100ml</t>
        </is>
      </c>
      <c r="F2128">
        <f> 0.6 g/100ml</f>
        <v/>
      </c>
      <c r="G2128" t="inlineStr"/>
    </row>
    <row r="2129">
      <c r="A2129" t="inlineStr">
        <is>
          <t>2.45</t>
        </is>
      </c>
      <c r="B2129" t="inlineStr">
        <is>
          <t>Oral Impact tropical 237ml</t>
        </is>
      </c>
      <c r="C2129" t="inlineStr">
        <is>
          <t>volume</t>
        </is>
      </c>
      <c r="D2129" s="9" t="inlineStr">
        <is>
          <t>PASS</t>
        </is>
      </c>
      <c r="E2129" t="inlineStr">
        <is>
          <t>237.0 ml</t>
        </is>
      </c>
      <c r="F2129">
        <f> 237.0 ml</f>
        <v/>
      </c>
      <c r="G2129" t="inlineStr"/>
    </row>
    <row r="2130">
      <c r="A2130" t="inlineStr">
        <is>
          <t>2.45</t>
        </is>
      </c>
      <c r="B2130" t="inlineStr">
        <is>
          <t>Oral Impact tropical 237ml</t>
        </is>
      </c>
      <c r="C2130" t="inlineStr">
        <is>
          <t>l_arginine</t>
        </is>
      </c>
      <c r="D2130" s="9" t="inlineStr">
        <is>
          <t>PASS</t>
        </is>
      </c>
      <c r="E2130" t="inlineStr">
        <is>
          <t>1.8 g/100ml</t>
        </is>
      </c>
      <c r="F2130">
        <f> 1.8 g/100ml</f>
        <v/>
      </c>
      <c r="G2130" t="inlineStr"/>
    </row>
    <row r="2131">
      <c r="A2131" t="inlineStr">
        <is>
          <t>2.45</t>
        </is>
      </c>
      <c r="B2131" t="inlineStr">
        <is>
          <t>Oral Impact tropical 237ml</t>
        </is>
      </c>
      <c r="C2131" t="inlineStr">
        <is>
          <t>gluten_free</t>
        </is>
      </c>
      <c r="D2131" s="9" t="inlineStr">
        <is>
          <t>PASS</t>
        </is>
      </c>
      <c r="E2131" t="inlineStr">
        <is>
          <t>True</t>
        </is>
      </c>
      <c r="F2131" t="inlineStr">
        <is>
          <t>True</t>
        </is>
      </c>
      <c r="G2131" t="inlineStr"/>
    </row>
    <row r="2132">
      <c r="A2132" t="inlineStr">
        <is>
          <t>2.45</t>
        </is>
      </c>
      <c r="B2132" t="inlineStr">
        <is>
          <t>Resource Junior powder 400g</t>
        </is>
      </c>
      <c r="C2132" t="inlineStr">
        <is>
          <t>energy</t>
        </is>
      </c>
      <c r="D2132" s="10" t="inlineStr">
        <is>
          <t>UNKNOWN</t>
        </is>
      </c>
      <c r="E2132" t="inlineStr">
        <is>
          <t>470.0</t>
        </is>
      </c>
      <c r="F2132">
        <f> 1.44 kkal/ml</f>
        <v/>
      </c>
      <c r="G2132" t="inlineStr">
        <is>
          <t>Incompatible units for 'energy': product is kcal/100g, requirement is kcal/100ml</t>
        </is>
      </c>
    </row>
    <row r="2133">
      <c r="A2133" t="inlineStr">
        <is>
          <t>2.45</t>
        </is>
      </c>
      <c r="B2133" t="inlineStr">
        <is>
          <t>Resource Junior powder 400g</t>
        </is>
      </c>
      <c r="C2133" t="inlineStr">
        <is>
          <t>protein</t>
        </is>
      </c>
      <c r="D2133" s="10" t="inlineStr">
        <is>
          <t>UNKNOWN</t>
        </is>
      </c>
      <c r="E2133" t="inlineStr">
        <is>
          <t>13.9</t>
        </is>
      </c>
      <c r="F2133">
        <f> 7.6 g/100ml</f>
        <v/>
      </c>
      <c r="G2133" t="inlineStr">
        <is>
          <t>Incompatible units for 'protein': product is g/100g, requirement is g/100ml</t>
        </is>
      </c>
    </row>
    <row r="2134">
      <c r="A2134" t="inlineStr">
        <is>
          <t>2.45</t>
        </is>
      </c>
      <c r="B2134" t="inlineStr">
        <is>
          <t>Resource Junior powder 400g</t>
        </is>
      </c>
      <c r="C2134" t="inlineStr">
        <is>
          <t>omega3</t>
        </is>
      </c>
      <c r="D2134" s="10" t="inlineStr">
        <is>
          <t>UNKNOWN</t>
        </is>
      </c>
      <c r="E2134" t="inlineStr">
        <is>
          <t>N/A</t>
        </is>
      </c>
      <c r="F2134">
        <f> 600.0 mg/100ml</f>
        <v/>
      </c>
      <c r="G2134" t="inlineStr">
        <is>
          <t>Product has no value for 'omega3'</t>
        </is>
      </c>
    </row>
    <row r="2135">
      <c r="A2135" t="inlineStr">
        <is>
          <t>2.45</t>
        </is>
      </c>
      <c r="B2135" t="inlineStr">
        <is>
          <t>Resource Junior powder 400g</t>
        </is>
      </c>
      <c r="C2135" t="inlineStr">
        <is>
          <t>volume</t>
        </is>
      </c>
      <c r="D2135" s="10" t="inlineStr">
        <is>
          <t>UNKNOWN</t>
        </is>
      </c>
      <c r="E2135" t="inlineStr">
        <is>
          <t>400.0 g</t>
        </is>
      </c>
      <c r="F2135">
        <f> 237.0 ml</f>
        <v/>
      </c>
      <c r="G2135" t="inlineStr">
        <is>
          <t>Not comparable: product in g, requirement in ml</t>
        </is>
      </c>
    </row>
    <row r="2136">
      <c r="A2136" t="inlineStr">
        <is>
          <t>2.45</t>
        </is>
      </c>
      <c r="B2136" t="inlineStr">
        <is>
          <t>Resource Junior powder 400g</t>
        </is>
      </c>
      <c r="C2136" t="inlineStr">
        <is>
          <t>l_arginine</t>
        </is>
      </c>
      <c r="D2136" s="10" t="inlineStr">
        <is>
          <t>UNKNOWN</t>
        </is>
      </c>
      <c r="E2136" t="inlineStr">
        <is>
          <t>N/A</t>
        </is>
      </c>
      <c r="F2136">
        <f> 1800.0 mg/100ml</f>
        <v/>
      </c>
      <c r="G2136" t="inlineStr">
        <is>
          <t>Product has no value for 'l_arginine'</t>
        </is>
      </c>
    </row>
    <row r="2137">
      <c r="A2137" t="inlineStr">
        <is>
          <t>2.45</t>
        </is>
      </c>
      <c r="B2137" t="inlineStr">
        <is>
          <t>Resource Junior powder 400g</t>
        </is>
      </c>
      <c r="C2137" t="inlineStr">
        <is>
          <t>gluten_free</t>
        </is>
      </c>
      <c r="D2137" s="9" t="inlineStr">
        <is>
          <t>PASS</t>
        </is>
      </c>
      <c r="E2137" t="inlineStr">
        <is>
          <t>True</t>
        </is>
      </c>
      <c r="F2137" t="inlineStr">
        <is>
          <t>True</t>
        </is>
      </c>
      <c r="G2137" t="inlineStr"/>
    </row>
    <row r="2138">
      <c r="A2138" t="inlineStr">
        <is>
          <t>2.46</t>
        </is>
      </c>
      <c r="B2138" t="inlineStr">
        <is>
          <t>Resource Junior powder 400g</t>
        </is>
      </c>
      <c r="C2138" t="inlineStr">
        <is>
          <t>energy</t>
        </is>
      </c>
      <c r="D2138" s="10" t="inlineStr">
        <is>
          <t>UNKNOWN</t>
        </is>
      </c>
      <c r="E2138" t="inlineStr">
        <is>
          <t>470.0</t>
        </is>
      </c>
      <c r="F2138">
        <f> 2.45 kkal/ml</f>
        <v/>
      </c>
      <c r="G2138" t="inlineStr">
        <is>
          <t>Incompatible units for 'energy': product is kcal/100g, requirement is kcal/100ml</t>
        </is>
      </c>
    </row>
    <row r="2139">
      <c r="A2139" t="inlineStr">
        <is>
          <t>2.46</t>
        </is>
      </c>
      <c r="B2139" t="inlineStr">
        <is>
          <t>Resource Junior powder 400g</t>
        </is>
      </c>
      <c r="C2139" t="inlineStr">
        <is>
          <t>protein</t>
        </is>
      </c>
      <c r="D2139" s="10" t="inlineStr">
        <is>
          <t>UNKNOWN</t>
        </is>
      </c>
      <c r="E2139" t="inlineStr">
        <is>
          <t>13.9</t>
        </is>
      </c>
      <c r="F2139">
        <f> 14.6 g/100ml</f>
        <v/>
      </c>
      <c r="G2139" t="inlineStr">
        <is>
          <t>Incompatible units for 'protein': product is g/100g, requirement is g/100ml</t>
        </is>
      </c>
    </row>
    <row r="2140">
      <c r="A2140" t="inlineStr">
        <is>
          <t>2.46</t>
        </is>
      </c>
      <c r="B2140" t="inlineStr">
        <is>
          <t>Resource Junior powder 400g</t>
        </is>
      </c>
      <c r="C2140" t="inlineStr">
        <is>
          <t>volume</t>
        </is>
      </c>
      <c r="D2140" s="10" t="inlineStr">
        <is>
          <t>UNKNOWN</t>
        </is>
      </c>
      <c r="E2140" t="inlineStr">
        <is>
          <t>400.0 g</t>
        </is>
      </c>
      <c r="F2140">
        <f> 125.0 ml</f>
        <v/>
      </c>
      <c r="G2140" t="inlineStr">
        <is>
          <t>Not comparable: product in g, requirement in ml</t>
        </is>
      </c>
    </row>
    <row r="2141">
      <c r="A2141" t="inlineStr">
        <is>
          <t>2.46</t>
        </is>
      </c>
      <c r="B2141" t="inlineStr">
        <is>
          <t>Resource Junior powder 400g</t>
        </is>
      </c>
      <c r="C2141" t="inlineStr">
        <is>
          <t>gluten_free</t>
        </is>
      </c>
      <c r="D2141" s="9" t="inlineStr">
        <is>
          <t>PASS</t>
        </is>
      </c>
      <c r="E2141" t="inlineStr">
        <is>
          <t>True</t>
        </is>
      </c>
      <c r="F2141" t="inlineStr">
        <is>
          <t>True</t>
        </is>
      </c>
      <c r="G2141" t="inlineStr"/>
    </row>
    <row r="2142">
      <c r="A2142" t="inlineStr">
        <is>
          <t>2.46</t>
        </is>
      </c>
      <c r="B2142" t="inlineStr">
        <is>
          <t>Resource Instant Protein powder 400g</t>
        </is>
      </c>
      <c r="C2142" t="inlineStr">
        <is>
          <t>energy</t>
        </is>
      </c>
      <c r="D2142" s="10" t="inlineStr">
        <is>
          <t>UNKNOWN</t>
        </is>
      </c>
      <c r="E2142" t="inlineStr">
        <is>
          <t>371.0</t>
        </is>
      </c>
      <c r="F2142">
        <f> 2.45 kkal/ml</f>
        <v/>
      </c>
      <c r="G2142" t="inlineStr">
        <is>
          <t>Incompatible units for 'energy': product is kcal/100g, requirement is kcal/100ml</t>
        </is>
      </c>
    </row>
    <row r="2143">
      <c r="A2143" t="inlineStr">
        <is>
          <t>2.46</t>
        </is>
      </c>
      <c r="B2143" t="inlineStr">
        <is>
          <t>Resource Instant Protein powder 400g</t>
        </is>
      </c>
      <c r="C2143" t="inlineStr">
        <is>
          <t>protein</t>
        </is>
      </c>
      <c r="D2143" s="10" t="inlineStr">
        <is>
          <t>UNKNOWN</t>
        </is>
      </c>
      <c r="E2143" t="inlineStr">
        <is>
          <t>90.0</t>
        </is>
      </c>
      <c r="F2143">
        <f> 14.6 g/100ml</f>
        <v/>
      </c>
      <c r="G2143" t="inlineStr">
        <is>
          <t>Incompatible units for 'protein': product is g/100g, requirement is g/100ml</t>
        </is>
      </c>
    </row>
    <row r="2144">
      <c r="A2144" t="inlineStr">
        <is>
          <t>2.46</t>
        </is>
      </c>
      <c r="B2144" t="inlineStr">
        <is>
          <t>Resource Instant Protein powder 400g</t>
        </is>
      </c>
      <c r="C2144" t="inlineStr">
        <is>
          <t>volume</t>
        </is>
      </c>
      <c r="D2144" s="10" t="inlineStr">
        <is>
          <t>UNKNOWN</t>
        </is>
      </c>
      <c r="E2144" t="inlineStr">
        <is>
          <t>400.0 g</t>
        </is>
      </c>
      <c r="F2144">
        <f> 125.0 ml</f>
        <v/>
      </c>
      <c r="G2144" t="inlineStr">
        <is>
          <t>Not comparable: product in g, requirement in ml</t>
        </is>
      </c>
    </row>
    <row r="2145">
      <c r="A2145" t="inlineStr">
        <is>
          <t>2.46</t>
        </is>
      </c>
      <c r="B2145" t="inlineStr">
        <is>
          <t>Resource Instant Protein powder 400g</t>
        </is>
      </c>
      <c r="C2145" t="inlineStr">
        <is>
          <t>gluten_free</t>
        </is>
      </c>
      <c r="D2145" s="9" t="inlineStr">
        <is>
          <t>PASS</t>
        </is>
      </c>
      <c r="E2145" t="inlineStr">
        <is>
          <t>True</t>
        </is>
      </c>
      <c r="F2145" t="inlineStr">
        <is>
          <t>True</t>
        </is>
      </c>
      <c r="G2145" t="inlineStr"/>
    </row>
    <row r="2146">
      <c r="A2146" t="inlineStr">
        <is>
          <t>2.46</t>
        </is>
      </c>
      <c r="B2146" t="inlineStr">
        <is>
          <t>Resource Glutamin 20x5g</t>
        </is>
      </c>
      <c r="C2146" t="inlineStr">
        <is>
          <t>energy</t>
        </is>
      </c>
      <c r="D2146" s="10" t="inlineStr">
        <is>
          <t>UNKNOWN</t>
        </is>
      </c>
      <c r="E2146" t="inlineStr">
        <is>
          <t>400.0</t>
        </is>
      </c>
      <c r="F2146">
        <f> 2.45 kkal/ml</f>
        <v/>
      </c>
      <c r="G2146" t="inlineStr">
        <is>
          <t>Incompatible units for 'energy': product is kcal/100g, requirement is kcal/100ml</t>
        </is>
      </c>
    </row>
    <row r="2147">
      <c r="A2147" t="inlineStr">
        <is>
          <t>2.46</t>
        </is>
      </c>
      <c r="B2147" t="inlineStr">
        <is>
          <t>Resource Glutamin 20x5g</t>
        </is>
      </c>
      <c r="C2147" t="inlineStr">
        <is>
          <t>protein</t>
        </is>
      </c>
      <c r="D2147" s="10" t="inlineStr">
        <is>
          <t>UNKNOWN</t>
        </is>
      </c>
      <c r="E2147" t="inlineStr">
        <is>
          <t>100.0</t>
        </is>
      </c>
      <c r="F2147">
        <f> 14.6 g/100ml</f>
        <v/>
      </c>
      <c r="G2147" t="inlineStr">
        <is>
          <t>Incompatible units for 'protein': product is g/100g, requirement is g/100ml</t>
        </is>
      </c>
    </row>
    <row r="2148">
      <c r="A2148" t="inlineStr">
        <is>
          <t>2.46</t>
        </is>
      </c>
      <c r="B2148" t="inlineStr">
        <is>
          <t>Resource Glutamin 20x5g</t>
        </is>
      </c>
      <c r="C2148" t="inlineStr">
        <is>
          <t>volume</t>
        </is>
      </c>
      <c r="D2148" s="10" t="inlineStr">
        <is>
          <t>UNKNOWN</t>
        </is>
      </c>
      <c r="E2148" t="inlineStr">
        <is>
          <t>100.0 g</t>
        </is>
      </c>
      <c r="F2148">
        <f> 125.0 ml</f>
        <v/>
      </c>
      <c r="G2148" t="inlineStr">
        <is>
          <t>Not comparable: product in g, requirement in ml</t>
        </is>
      </c>
    </row>
    <row r="2149">
      <c r="A2149" t="inlineStr">
        <is>
          <t>2.46</t>
        </is>
      </c>
      <c r="B2149" t="inlineStr">
        <is>
          <t>Resource Glutamin 20x5g</t>
        </is>
      </c>
      <c r="C2149" t="inlineStr">
        <is>
          <t>gluten_free</t>
        </is>
      </c>
      <c r="D2149" s="9" t="inlineStr">
        <is>
          <t>PASS</t>
        </is>
      </c>
      <c r="E2149" t="inlineStr">
        <is>
          <t>True</t>
        </is>
      </c>
      <c r="F2149" t="inlineStr">
        <is>
          <t>True</t>
        </is>
      </c>
      <c r="G2149" t="inlineStr"/>
    </row>
    <row r="2150">
      <c r="A2150" t="inlineStr">
        <is>
          <t>2.47</t>
        </is>
      </c>
      <c r="B2150" t="inlineStr">
        <is>
          <t>Resource Junior powder 400g</t>
        </is>
      </c>
      <c r="C2150" t="inlineStr">
        <is>
          <t>energy</t>
        </is>
      </c>
      <c r="D2150" s="10" t="inlineStr">
        <is>
          <t>UNKNOWN</t>
        </is>
      </c>
      <c r="E2150" t="inlineStr">
        <is>
          <t>470.0</t>
        </is>
      </c>
      <c r="F2150">
        <f> 2.45 kkal/ml</f>
        <v/>
      </c>
      <c r="G2150" t="inlineStr">
        <is>
          <t>Incompatible units for 'energy': product is kcal/100g, requirement is kcal/100ml</t>
        </is>
      </c>
    </row>
    <row r="2151">
      <c r="A2151" t="inlineStr">
        <is>
          <t>2.47</t>
        </is>
      </c>
      <c r="B2151" t="inlineStr">
        <is>
          <t>Resource Junior powder 400g</t>
        </is>
      </c>
      <c r="C2151" t="inlineStr">
        <is>
          <t>protein</t>
        </is>
      </c>
      <c r="D2151" s="10" t="inlineStr">
        <is>
          <t>UNKNOWN</t>
        </is>
      </c>
      <c r="E2151" t="inlineStr">
        <is>
          <t>13.9</t>
        </is>
      </c>
      <c r="F2151">
        <f> 14.6 g/100ml</f>
        <v/>
      </c>
      <c r="G2151" t="inlineStr">
        <is>
          <t>Incompatible units for 'protein': product is g/100g, requirement is g/100ml</t>
        </is>
      </c>
    </row>
    <row r="2152">
      <c r="A2152" t="inlineStr">
        <is>
          <t>2.47</t>
        </is>
      </c>
      <c r="B2152" t="inlineStr">
        <is>
          <t>Resource Junior powder 400g</t>
        </is>
      </c>
      <c r="C2152" t="inlineStr">
        <is>
          <t>volume</t>
        </is>
      </c>
      <c r="D2152" s="10" t="inlineStr">
        <is>
          <t>UNKNOWN</t>
        </is>
      </c>
      <c r="E2152" t="inlineStr">
        <is>
          <t>400.0 g</t>
        </is>
      </c>
      <c r="F2152">
        <f> 125.0 ml</f>
        <v/>
      </c>
      <c r="G2152" t="inlineStr">
        <is>
          <t>Not comparable: product in g, requirement in ml</t>
        </is>
      </c>
    </row>
    <row r="2153">
      <c r="A2153" t="inlineStr">
        <is>
          <t>2.47</t>
        </is>
      </c>
      <c r="B2153" t="inlineStr">
        <is>
          <t>Resource Junior powder 400g</t>
        </is>
      </c>
      <c r="C2153" t="inlineStr">
        <is>
          <t>gluten_free</t>
        </is>
      </c>
      <c r="D2153" s="9" t="inlineStr">
        <is>
          <t>PASS</t>
        </is>
      </c>
      <c r="E2153" t="inlineStr">
        <is>
          <t>True</t>
        </is>
      </c>
      <c r="F2153" t="inlineStr">
        <is>
          <t>True</t>
        </is>
      </c>
      <c r="G2153" t="inlineStr"/>
    </row>
    <row r="2154">
      <c r="A2154" t="inlineStr">
        <is>
          <t>2.47</t>
        </is>
      </c>
      <c r="B2154" t="inlineStr">
        <is>
          <t>Resource Instant Protein powder 400g</t>
        </is>
      </c>
      <c r="C2154" t="inlineStr">
        <is>
          <t>energy</t>
        </is>
      </c>
      <c r="D2154" s="10" t="inlineStr">
        <is>
          <t>UNKNOWN</t>
        </is>
      </c>
      <c r="E2154" t="inlineStr">
        <is>
          <t>371.0</t>
        </is>
      </c>
      <c r="F2154">
        <f> 2.45 kkal/ml</f>
        <v/>
      </c>
      <c r="G2154" t="inlineStr">
        <is>
          <t>Incompatible units for 'energy': product is kcal/100g, requirement is kcal/100ml</t>
        </is>
      </c>
    </row>
    <row r="2155">
      <c r="A2155" t="inlineStr">
        <is>
          <t>2.47</t>
        </is>
      </c>
      <c r="B2155" t="inlineStr">
        <is>
          <t>Resource Instant Protein powder 400g</t>
        </is>
      </c>
      <c r="C2155" t="inlineStr">
        <is>
          <t>protein</t>
        </is>
      </c>
      <c r="D2155" s="10" t="inlineStr">
        <is>
          <t>UNKNOWN</t>
        </is>
      </c>
      <c r="E2155" t="inlineStr">
        <is>
          <t>90.0</t>
        </is>
      </c>
      <c r="F2155">
        <f> 14.6 g/100ml</f>
        <v/>
      </c>
      <c r="G2155" t="inlineStr">
        <is>
          <t>Incompatible units for 'protein': product is g/100g, requirement is g/100ml</t>
        </is>
      </c>
    </row>
    <row r="2156">
      <c r="A2156" t="inlineStr">
        <is>
          <t>2.47</t>
        </is>
      </c>
      <c r="B2156" t="inlineStr">
        <is>
          <t>Resource Instant Protein powder 400g</t>
        </is>
      </c>
      <c r="C2156" t="inlineStr">
        <is>
          <t>volume</t>
        </is>
      </c>
      <c r="D2156" s="10" t="inlineStr">
        <is>
          <t>UNKNOWN</t>
        </is>
      </c>
      <c r="E2156" t="inlineStr">
        <is>
          <t>400.0 g</t>
        </is>
      </c>
      <c r="F2156">
        <f> 125.0 ml</f>
        <v/>
      </c>
      <c r="G2156" t="inlineStr">
        <is>
          <t>Not comparable: product in g, requirement in ml</t>
        </is>
      </c>
    </row>
    <row r="2157">
      <c r="A2157" t="inlineStr">
        <is>
          <t>2.47</t>
        </is>
      </c>
      <c r="B2157" t="inlineStr">
        <is>
          <t>Resource Instant Protein powder 400g</t>
        </is>
      </c>
      <c r="C2157" t="inlineStr">
        <is>
          <t>gluten_free</t>
        </is>
      </c>
      <c r="D2157" s="9" t="inlineStr">
        <is>
          <t>PASS</t>
        </is>
      </c>
      <c r="E2157" t="inlineStr">
        <is>
          <t>True</t>
        </is>
      </c>
      <c r="F2157" t="inlineStr">
        <is>
          <t>True</t>
        </is>
      </c>
      <c r="G2157" t="inlineStr"/>
    </row>
    <row r="2158">
      <c r="A2158" t="inlineStr">
        <is>
          <t>2.47</t>
        </is>
      </c>
      <c r="B2158" t="inlineStr">
        <is>
          <t>Resource Glutamin 20x5g</t>
        </is>
      </c>
      <c r="C2158" t="inlineStr">
        <is>
          <t>energy</t>
        </is>
      </c>
      <c r="D2158" s="10" t="inlineStr">
        <is>
          <t>UNKNOWN</t>
        </is>
      </c>
      <c r="E2158" t="inlineStr">
        <is>
          <t>400.0</t>
        </is>
      </c>
      <c r="F2158">
        <f> 2.45 kkal/ml</f>
        <v/>
      </c>
      <c r="G2158" t="inlineStr">
        <is>
          <t>Incompatible units for 'energy': product is kcal/100g, requirement is kcal/100ml</t>
        </is>
      </c>
    </row>
    <row r="2159">
      <c r="A2159" t="inlineStr">
        <is>
          <t>2.47</t>
        </is>
      </c>
      <c r="B2159" t="inlineStr">
        <is>
          <t>Resource Glutamin 20x5g</t>
        </is>
      </c>
      <c r="C2159" t="inlineStr">
        <is>
          <t>protein</t>
        </is>
      </c>
      <c r="D2159" s="10" t="inlineStr">
        <is>
          <t>UNKNOWN</t>
        </is>
      </c>
      <c r="E2159" t="inlineStr">
        <is>
          <t>100.0</t>
        </is>
      </c>
      <c r="F2159">
        <f> 14.6 g/100ml</f>
        <v/>
      </c>
      <c r="G2159" t="inlineStr">
        <is>
          <t>Incompatible units for 'protein': product is g/100g, requirement is g/100ml</t>
        </is>
      </c>
    </row>
    <row r="2160">
      <c r="A2160" t="inlineStr">
        <is>
          <t>2.47</t>
        </is>
      </c>
      <c r="B2160" t="inlineStr">
        <is>
          <t>Resource Glutamin 20x5g</t>
        </is>
      </c>
      <c r="C2160" t="inlineStr">
        <is>
          <t>volume</t>
        </is>
      </c>
      <c r="D2160" s="10" t="inlineStr">
        <is>
          <t>UNKNOWN</t>
        </is>
      </c>
      <c r="E2160" t="inlineStr">
        <is>
          <t>100.0 g</t>
        </is>
      </c>
      <c r="F2160">
        <f> 125.0 ml</f>
        <v/>
      </c>
      <c r="G2160" t="inlineStr">
        <is>
          <t>Not comparable: product in g, requirement in ml</t>
        </is>
      </c>
    </row>
    <row r="2161">
      <c r="A2161" t="inlineStr">
        <is>
          <t>2.47</t>
        </is>
      </c>
      <c r="B2161" t="inlineStr">
        <is>
          <t>Resource Glutamin 20x5g</t>
        </is>
      </c>
      <c r="C2161" t="inlineStr">
        <is>
          <t>gluten_free</t>
        </is>
      </c>
      <c r="D2161" s="9" t="inlineStr">
        <is>
          <t>PASS</t>
        </is>
      </c>
      <c r="E2161" t="inlineStr">
        <is>
          <t>True</t>
        </is>
      </c>
      <c r="F2161" t="inlineStr">
        <is>
          <t>True</t>
        </is>
      </c>
      <c r="G2161" t="inlineStr"/>
    </row>
    <row r="2162">
      <c r="A2162" t="inlineStr">
        <is>
          <t>2.48</t>
        </is>
      </c>
      <c r="B2162" t="inlineStr">
        <is>
          <t>Resource Junior powder 400g</t>
        </is>
      </c>
      <c r="C2162" t="inlineStr">
        <is>
          <t>energy</t>
        </is>
      </c>
      <c r="D2162" s="10" t="inlineStr">
        <is>
          <t>UNKNOWN</t>
        </is>
      </c>
      <c r="E2162" t="inlineStr">
        <is>
          <t>470.0</t>
        </is>
      </c>
      <c r="F2162">
        <f> 2.45 kkal/ml</f>
        <v/>
      </c>
      <c r="G2162" t="inlineStr">
        <is>
          <t>Incompatible units for 'energy': product is kcal/100g, requirement is kcal/100ml</t>
        </is>
      </c>
    </row>
    <row r="2163">
      <c r="A2163" t="inlineStr">
        <is>
          <t>2.48</t>
        </is>
      </c>
      <c r="B2163" t="inlineStr">
        <is>
          <t>Resource Junior powder 400g</t>
        </is>
      </c>
      <c r="C2163" t="inlineStr">
        <is>
          <t>protein</t>
        </is>
      </c>
      <c r="D2163" s="10" t="inlineStr">
        <is>
          <t>UNKNOWN</t>
        </is>
      </c>
      <c r="E2163" t="inlineStr">
        <is>
          <t>13.9</t>
        </is>
      </c>
      <c r="F2163">
        <f> 14.6 g/100ml</f>
        <v/>
      </c>
      <c r="G2163" t="inlineStr">
        <is>
          <t>Incompatible units for 'protein': product is g/100g, requirement is g/100ml</t>
        </is>
      </c>
    </row>
    <row r="2164">
      <c r="A2164" t="inlineStr">
        <is>
          <t>2.48</t>
        </is>
      </c>
      <c r="B2164" t="inlineStr">
        <is>
          <t>Resource Junior powder 400g</t>
        </is>
      </c>
      <c r="C2164" t="inlineStr">
        <is>
          <t>volume</t>
        </is>
      </c>
      <c r="D2164" s="10" t="inlineStr">
        <is>
          <t>UNKNOWN</t>
        </is>
      </c>
      <c r="E2164" t="inlineStr">
        <is>
          <t>400.0 g</t>
        </is>
      </c>
      <c r="F2164">
        <f> 125.0 ml</f>
        <v/>
      </c>
      <c r="G2164" t="inlineStr">
        <is>
          <t>Not comparable: product in g, requirement in ml</t>
        </is>
      </c>
    </row>
    <row r="2165">
      <c r="A2165" t="inlineStr">
        <is>
          <t>2.48</t>
        </is>
      </c>
      <c r="B2165" t="inlineStr">
        <is>
          <t>Resource Junior powder 400g</t>
        </is>
      </c>
      <c r="C2165" t="inlineStr">
        <is>
          <t>gluten_free</t>
        </is>
      </c>
      <c r="D2165" s="9" t="inlineStr">
        <is>
          <t>PASS</t>
        </is>
      </c>
      <c r="E2165" t="inlineStr">
        <is>
          <t>True</t>
        </is>
      </c>
      <c r="F2165" t="inlineStr">
        <is>
          <t>True</t>
        </is>
      </c>
      <c r="G2165" t="inlineStr"/>
    </row>
    <row r="2166">
      <c r="A2166" t="inlineStr">
        <is>
          <t>2.48</t>
        </is>
      </c>
      <c r="B2166" t="inlineStr">
        <is>
          <t>Resource Instant Protein powder 400g</t>
        </is>
      </c>
      <c r="C2166" t="inlineStr">
        <is>
          <t>energy</t>
        </is>
      </c>
      <c r="D2166" s="10" t="inlineStr">
        <is>
          <t>UNKNOWN</t>
        </is>
      </c>
      <c r="E2166" t="inlineStr">
        <is>
          <t>371.0</t>
        </is>
      </c>
      <c r="F2166">
        <f> 2.45 kkal/ml</f>
        <v/>
      </c>
      <c r="G2166" t="inlineStr">
        <is>
          <t>Incompatible units for 'energy': product is kcal/100g, requirement is kcal/100ml</t>
        </is>
      </c>
    </row>
    <row r="2167">
      <c r="A2167" t="inlineStr">
        <is>
          <t>2.48</t>
        </is>
      </c>
      <c r="B2167" t="inlineStr">
        <is>
          <t>Resource Instant Protein powder 400g</t>
        </is>
      </c>
      <c r="C2167" t="inlineStr">
        <is>
          <t>protein</t>
        </is>
      </c>
      <c r="D2167" s="10" t="inlineStr">
        <is>
          <t>UNKNOWN</t>
        </is>
      </c>
      <c r="E2167" t="inlineStr">
        <is>
          <t>90.0</t>
        </is>
      </c>
      <c r="F2167">
        <f> 14.6 g/100ml</f>
        <v/>
      </c>
      <c r="G2167" t="inlineStr">
        <is>
          <t>Incompatible units for 'protein': product is g/100g, requirement is g/100ml</t>
        </is>
      </c>
    </row>
    <row r="2168">
      <c r="A2168" t="inlineStr">
        <is>
          <t>2.48</t>
        </is>
      </c>
      <c r="B2168" t="inlineStr">
        <is>
          <t>Resource Instant Protein powder 400g</t>
        </is>
      </c>
      <c r="C2168" t="inlineStr">
        <is>
          <t>volume</t>
        </is>
      </c>
      <c r="D2168" s="10" t="inlineStr">
        <is>
          <t>UNKNOWN</t>
        </is>
      </c>
      <c r="E2168" t="inlineStr">
        <is>
          <t>400.0 g</t>
        </is>
      </c>
      <c r="F2168">
        <f> 125.0 ml</f>
        <v/>
      </c>
      <c r="G2168" t="inlineStr">
        <is>
          <t>Not comparable: product in g, requirement in ml</t>
        </is>
      </c>
    </row>
    <row r="2169">
      <c r="A2169" t="inlineStr">
        <is>
          <t>2.48</t>
        </is>
      </c>
      <c r="B2169" t="inlineStr">
        <is>
          <t>Resource Instant Protein powder 400g</t>
        </is>
      </c>
      <c r="C2169" t="inlineStr">
        <is>
          <t>gluten_free</t>
        </is>
      </c>
      <c r="D2169" s="9" t="inlineStr">
        <is>
          <t>PASS</t>
        </is>
      </c>
      <c r="E2169" t="inlineStr">
        <is>
          <t>True</t>
        </is>
      </c>
      <c r="F2169" t="inlineStr">
        <is>
          <t>True</t>
        </is>
      </c>
      <c r="G2169" t="inlineStr"/>
    </row>
    <row r="2170">
      <c r="A2170" t="inlineStr">
        <is>
          <t>2.48</t>
        </is>
      </c>
      <c r="B2170" t="inlineStr">
        <is>
          <t>Resource Glutamin 20x5g</t>
        </is>
      </c>
      <c r="C2170" t="inlineStr">
        <is>
          <t>energy</t>
        </is>
      </c>
      <c r="D2170" s="10" t="inlineStr">
        <is>
          <t>UNKNOWN</t>
        </is>
      </c>
      <c r="E2170" t="inlineStr">
        <is>
          <t>400.0</t>
        </is>
      </c>
      <c r="F2170">
        <f> 2.45 kkal/ml</f>
        <v/>
      </c>
      <c r="G2170" t="inlineStr">
        <is>
          <t>Incompatible units for 'energy': product is kcal/100g, requirement is kcal/100ml</t>
        </is>
      </c>
    </row>
    <row r="2171">
      <c r="A2171" t="inlineStr">
        <is>
          <t>2.48</t>
        </is>
      </c>
      <c r="B2171" t="inlineStr">
        <is>
          <t>Resource Glutamin 20x5g</t>
        </is>
      </c>
      <c r="C2171" t="inlineStr">
        <is>
          <t>protein</t>
        </is>
      </c>
      <c r="D2171" s="10" t="inlineStr">
        <is>
          <t>UNKNOWN</t>
        </is>
      </c>
      <c r="E2171" t="inlineStr">
        <is>
          <t>100.0</t>
        </is>
      </c>
      <c r="F2171">
        <f> 14.6 g/100ml</f>
        <v/>
      </c>
      <c r="G2171" t="inlineStr">
        <is>
          <t>Incompatible units for 'protein': product is g/100g, requirement is g/100ml</t>
        </is>
      </c>
    </row>
    <row r="2172">
      <c r="A2172" t="inlineStr">
        <is>
          <t>2.48</t>
        </is>
      </c>
      <c r="B2172" t="inlineStr">
        <is>
          <t>Resource Glutamin 20x5g</t>
        </is>
      </c>
      <c r="C2172" t="inlineStr">
        <is>
          <t>volume</t>
        </is>
      </c>
      <c r="D2172" s="10" t="inlineStr">
        <is>
          <t>UNKNOWN</t>
        </is>
      </c>
      <c r="E2172" t="inlineStr">
        <is>
          <t>100.0 g</t>
        </is>
      </c>
      <c r="F2172">
        <f> 125.0 ml</f>
        <v/>
      </c>
      <c r="G2172" t="inlineStr">
        <is>
          <t>Not comparable: product in g, requirement in ml</t>
        </is>
      </c>
    </row>
    <row r="2173">
      <c r="A2173" t="inlineStr">
        <is>
          <t>2.48</t>
        </is>
      </c>
      <c r="B2173" t="inlineStr">
        <is>
          <t>Resource Glutamin 20x5g</t>
        </is>
      </c>
      <c r="C2173" t="inlineStr">
        <is>
          <t>gluten_free</t>
        </is>
      </c>
      <c r="D2173" s="9" t="inlineStr">
        <is>
          <t>PASS</t>
        </is>
      </c>
      <c r="E2173" t="inlineStr">
        <is>
          <t>True</t>
        </is>
      </c>
      <c r="F2173" t="inlineStr">
        <is>
          <t>True</t>
        </is>
      </c>
      <c r="G2173" t="inlineStr"/>
    </row>
    <row r="2174">
      <c r="A2174" t="inlineStr">
        <is>
          <t>2.49</t>
        </is>
      </c>
      <c r="B2174" t="inlineStr">
        <is>
          <t>Resource Junior powder 400g</t>
        </is>
      </c>
      <c r="C2174" t="inlineStr">
        <is>
          <t>energy</t>
        </is>
      </c>
      <c r="D2174" s="10" t="inlineStr">
        <is>
          <t>UNKNOWN</t>
        </is>
      </c>
      <c r="E2174" t="inlineStr">
        <is>
          <t>470.0</t>
        </is>
      </c>
      <c r="F2174">
        <f> 2.45 kkal/ml</f>
        <v/>
      </c>
      <c r="G2174" t="inlineStr">
        <is>
          <t>Incompatible units for 'energy': product is kcal/100g, requirement is kcal/100ml</t>
        </is>
      </c>
    </row>
    <row r="2175">
      <c r="A2175" t="inlineStr">
        <is>
          <t>2.49</t>
        </is>
      </c>
      <c r="B2175" t="inlineStr">
        <is>
          <t>Resource Junior powder 400g</t>
        </is>
      </c>
      <c r="C2175" t="inlineStr">
        <is>
          <t>protein</t>
        </is>
      </c>
      <c r="D2175" s="10" t="inlineStr">
        <is>
          <t>UNKNOWN</t>
        </is>
      </c>
      <c r="E2175" t="inlineStr">
        <is>
          <t>13.9</t>
        </is>
      </c>
      <c r="F2175">
        <f> 14.6 g/100ml</f>
        <v/>
      </c>
      <c r="G2175" t="inlineStr">
        <is>
          <t>Incompatible units for 'protein': product is g/100g, requirement is g/100ml</t>
        </is>
      </c>
    </row>
    <row r="2176">
      <c r="A2176" t="inlineStr">
        <is>
          <t>2.49</t>
        </is>
      </c>
      <c r="B2176" t="inlineStr">
        <is>
          <t>Resource Junior powder 400g</t>
        </is>
      </c>
      <c r="C2176" t="inlineStr">
        <is>
          <t>volume</t>
        </is>
      </c>
      <c r="D2176" s="10" t="inlineStr">
        <is>
          <t>UNKNOWN</t>
        </is>
      </c>
      <c r="E2176" t="inlineStr">
        <is>
          <t>400.0 g</t>
        </is>
      </c>
      <c r="F2176">
        <f> 125.0 ml</f>
        <v/>
      </c>
      <c r="G2176" t="inlineStr">
        <is>
          <t>Not comparable: product in g, requirement in ml</t>
        </is>
      </c>
    </row>
    <row r="2177">
      <c r="A2177" t="inlineStr">
        <is>
          <t>2.49</t>
        </is>
      </c>
      <c r="B2177" t="inlineStr">
        <is>
          <t>Resource Junior powder 400g</t>
        </is>
      </c>
      <c r="C2177" t="inlineStr">
        <is>
          <t>gluten_free</t>
        </is>
      </c>
      <c r="D2177" s="9" t="inlineStr">
        <is>
          <t>PASS</t>
        </is>
      </c>
      <c r="E2177" t="inlineStr">
        <is>
          <t>True</t>
        </is>
      </c>
      <c r="F2177" t="inlineStr">
        <is>
          <t>True</t>
        </is>
      </c>
      <c r="G2177" t="inlineStr"/>
    </row>
    <row r="2178">
      <c r="A2178" t="inlineStr">
        <is>
          <t>2.49</t>
        </is>
      </c>
      <c r="B2178" t="inlineStr">
        <is>
          <t>Resource Instant Protein powder 400g</t>
        </is>
      </c>
      <c r="C2178" t="inlineStr">
        <is>
          <t>energy</t>
        </is>
      </c>
      <c r="D2178" s="10" t="inlineStr">
        <is>
          <t>UNKNOWN</t>
        </is>
      </c>
      <c r="E2178" t="inlineStr">
        <is>
          <t>371.0</t>
        </is>
      </c>
      <c r="F2178">
        <f> 2.45 kkal/ml</f>
        <v/>
      </c>
      <c r="G2178" t="inlineStr">
        <is>
          <t>Incompatible units for 'energy': product is kcal/100g, requirement is kcal/100ml</t>
        </is>
      </c>
    </row>
    <row r="2179">
      <c r="A2179" t="inlineStr">
        <is>
          <t>2.49</t>
        </is>
      </c>
      <c r="B2179" t="inlineStr">
        <is>
          <t>Resource Instant Protein powder 400g</t>
        </is>
      </c>
      <c r="C2179" t="inlineStr">
        <is>
          <t>protein</t>
        </is>
      </c>
      <c r="D2179" s="10" t="inlineStr">
        <is>
          <t>UNKNOWN</t>
        </is>
      </c>
      <c r="E2179" t="inlineStr">
        <is>
          <t>90.0</t>
        </is>
      </c>
      <c r="F2179">
        <f> 14.6 g/100ml</f>
        <v/>
      </c>
      <c r="G2179" t="inlineStr">
        <is>
          <t>Incompatible units for 'protein': product is g/100g, requirement is g/100ml</t>
        </is>
      </c>
    </row>
    <row r="2180">
      <c r="A2180" t="inlineStr">
        <is>
          <t>2.49</t>
        </is>
      </c>
      <c r="B2180" t="inlineStr">
        <is>
          <t>Resource Instant Protein powder 400g</t>
        </is>
      </c>
      <c r="C2180" t="inlineStr">
        <is>
          <t>volume</t>
        </is>
      </c>
      <c r="D2180" s="10" t="inlineStr">
        <is>
          <t>UNKNOWN</t>
        </is>
      </c>
      <c r="E2180" t="inlineStr">
        <is>
          <t>400.0 g</t>
        </is>
      </c>
      <c r="F2180">
        <f> 125.0 ml</f>
        <v/>
      </c>
      <c r="G2180" t="inlineStr">
        <is>
          <t>Not comparable: product in g, requirement in ml</t>
        </is>
      </c>
    </row>
    <row r="2181">
      <c r="A2181" t="inlineStr">
        <is>
          <t>2.49</t>
        </is>
      </c>
      <c r="B2181" t="inlineStr">
        <is>
          <t>Resource Instant Protein powder 400g</t>
        </is>
      </c>
      <c r="C2181" t="inlineStr">
        <is>
          <t>gluten_free</t>
        </is>
      </c>
      <c r="D2181" s="9" t="inlineStr">
        <is>
          <t>PASS</t>
        </is>
      </c>
      <c r="E2181" t="inlineStr">
        <is>
          <t>True</t>
        </is>
      </c>
      <c r="F2181" t="inlineStr">
        <is>
          <t>True</t>
        </is>
      </c>
      <c r="G2181" t="inlineStr"/>
    </row>
    <row r="2182">
      <c r="A2182" t="inlineStr">
        <is>
          <t>2.49</t>
        </is>
      </c>
      <c r="B2182" t="inlineStr">
        <is>
          <t>Resource Glutamin 20x5g</t>
        </is>
      </c>
      <c r="C2182" t="inlineStr">
        <is>
          <t>energy</t>
        </is>
      </c>
      <c r="D2182" s="10" t="inlineStr">
        <is>
          <t>UNKNOWN</t>
        </is>
      </c>
      <c r="E2182" t="inlineStr">
        <is>
          <t>400.0</t>
        </is>
      </c>
      <c r="F2182">
        <f> 2.45 kkal/ml</f>
        <v/>
      </c>
      <c r="G2182" t="inlineStr">
        <is>
          <t>Incompatible units for 'energy': product is kcal/100g, requirement is kcal/100ml</t>
        </is>
      </c>
    </row>
    <row r="2183">
      <c r="A2183" t="inlineStr">
        <is>
          <t>2.49</t>
        </is>
      </c>
      <c r="B2183" t="inlineStr">
        <is>
          <t>Resource Glutamin 20x5g</t>
        </is>
      </c>
      <c r="C2183" t="inlineStr">
        <is>
          <t>protein</t>
        </is>
      </c>
      <c r="D2183" s="10" t="inlineStr">
        <is>
          <t>UNKNOWN</t>
        </is>
      </c>
      <c r="E2183" t="inlineStr">
        <is>
          <t>100.0</t>
        </is>
      </c>
      <c r="F2183">
        <f> 14.6 g/100ml</f>
        <v/>
      </c>
      <c r="G2183" t="inlineStr">
        <is>
          <t>Incompatible units for 'protein': product is g/100g, requirement is g/100ml</t>
        </is>
      </c>
    </row>
    <row r="2184">
      <c r="A2184" t="inlineStr">
        <is>
          <t>2.49</t>
        </is>
      </c>
      <c r="B2184" t="inlineStr">
        <is>
          <t>Resource Glutamin 20x5g</t>
        </is>
      </c>
      <c r="C2184" t="inlineStr">
        <is>
          <t>volume</t>
        </is>
      </c>
      <c r="D2184" s="10" t="inlineStr">
        <is>
          <t>UNKNOWN</t>
        </is>
      </c>
      <c r="E2184" t="inlineStr">
        <is>
          <t>100.0 g</t>
        </is>
      </c>
      <c r="F2184">
        <f> 125.0 ml</f>
        <v/>
      </c>
      <c r="G2184" t="inlineStr">
        <is>
          <t>Not comparable: product in g, requirement in ml</t>
        </is>
      </c>
    </row>
    <row r="2185">
      <c r="A2185" t="inlineStr">
        <is>
          <t>2.49</t>
        </is>
      </c>
      <c r="B2185" t="inlineStr">
        <is>
          <t>Resource Glutamin 20x5g</t>
        </is>
      </c>
      <c r="C2185" t="inlineStr">
        <is>
          <t>gluten_free</t>
        </is>
      </c>
      <c r="D2185" s="9" t="inlineStr">
        <is>
          <t>PASS</t>
        </is>
      </c>
      <c r="E2185" t="inlineStr">
        <is>
          <t>True</t>
        </is>
      </c>
      <c r="F2185" t="inlineStr">
        <is>
          <t>True</t>
        </is>
      </c>
      <c r="G2185" t="inlineStr"/>
    </row>
    <row r="2186">
      <c r="A2186" t="inlineStr">
        <is>
          <t>2.50</t>
        </is>
      </c>
      <c r="B2186" t="inlineStr">
        <is>
          <t>Resource Junior powder 400g</t>
        </is>
      </c>
      <c r="C2186" t="inlineStr">
        <is>
          <t>energy</t>
        </is>
      </c>
      <c r="D2186" s="10" t="inlineStr">
        <is>
          <t>UNKNOWN</t>
        </is>
      </c>
      <c r="E2186" t="inlineStr">
        <is>
          <t>470.0</t>
        </is>
      </c>
      <c r="F2186">
        <f> 2.45 kkal/ml</f>
        <v/>
      </c>
      <c r="G2186" t="inlineStr">
        <is>
          <t>Incompatible units for 'energy': product is kcal/100g, requirement is kcal/100ml</t>
        </is>
      </c>
    </row>
    <row r="2187">
      <c r="A2187" t="inlineStr">
        <is>
          <t>2.50</t>
        </is>
      </c>
      <c r="B2187" t="inlineStr">
        <is>
          <t>Resource Junior powder 400g</t>
        </is>
      </c>
      <c r="C2187" t="inlineStr">
        <is>
          <t>protein</t>
        </is>
      </c>
      <c r="D2187" s="10" t="inlineStr">
        <is>
          <t>UNKNOWN</t>
        </is>
      </c>
      <c r="E2187" t="inlineStr">
        <is>
          <t>13.9</t>
        </is>
      </c>
      <c r="F2187">
        <f> 14.6 g/100ml</f>
        <v/>
      </c>
      <c r="G2187" t="inlineStr">
        <is>
          <t>Incompatible units for 'protein': product is g/100g, requirement is g/100ml</t>
        </is>
      </c>
    </row>
    <row r="2188">
      <c r="A2188" t="inlineStr">
        <is>
          <t>2.50</t>
        </is>
      </c>
      <c r="B2188" t="inlineStr">
        <is>
          <t>Resource Junior powder 400g</t>
        </is>
      </c>
      <c r="C2188" t="inlineStr">
        <is>
          <t>volume</t>
        </is>
      </c>
      <c r="D2188" s="10" t="inlineStr">
        <is>
          <t>UNKNOWN</t>
        </is>
      </c>
      <c r="E2188" t="inlineStr">
        <is>
          <t>400.0 g</t>
        </is>
      </c>
      <c r="F2188">
        <f> 125.0 ml</f>
        <v/>
      </c>
      <c r="G2188" t="inlineStr">
        <is>
          <t>Not comparable: product in g, requirement in ml</t>
        </is>
      </c>
    </row>
    <row r="2189">
      <c r="A2189" t="inlineStr">
        <is>
          <t>2.50</t>
        </is>
      </c>
      <c r="B2189" t="inlineStr">
        <is>
          <t>Resource Junior powder 400g</t>
        </is>
      </c>
      <c r="C2189" t="inlineStr">
        <is>
          <t>gluten_free</t>
        </is>
      </c>
      <c r="D2189" s="9" t="inlineStr">
        <is>
          <t>PASS</t>
        </is>
      </c>
      <c r="E2189" t="inlineStr">
        <is>
          <t>True</t>
        </is>
      </c>
      <c r="F2189" t="inlineStr">
        <is>
          <t>True</t>
        </is>
      </c>
      <c r="G2189" t="inlineStr"/>
    </row>
    <row r="2190">
      <c r="A2190" t="inlineStr">
        <is>
          <t>2.50</t>
        </is>
      </c>
      <c r="B2190" t="inlineStr">
        <is>
          <t>Resource Instant Protein powder 400g</t>
        </is>
      </c>
      <c r="C2190" t="inlineStr">
        <is>
          <t>energy</t>
        </is>
      </c>
      <c r="D2190" s="10" t="inlineStr">
        <is>
          <t>UNKNOWN</t>
        </is>
      </c>
      <c r="E2190" t="inlineStr">
        <is>
          <t>371.0</t>
        </is>
      </c>
      <c r="F2190">
        <f> 2.45 kkal/ml</f>
        <v/>
      </c>
      <c r="G2190" t="inlineStr">
        <is>
          <t>Incompatible units for 'energy': product is kcal/100g, requirement is kcal/100ml</t>
        </is>
      </c>
    </row>
    <row r="2191">
      <c r="A2191" t="inlineStr">
        <is>
          <t>2.50</t>
        </is>
      </c>
      <c r="B2191" t="inlineStr">
        <is>
          <t>Resource Instant Protein powder 400g</t>
        </is>
      </c>
      <c r="C2191" t="inlineStr">
        <is>
          <t>protein</t>
        </is>
      </c>
      <c r="D2191" s="10" t="inlineStr">
        <is>
          <t>UNKNOWN</t>
        </is>
      </c>
      <c r="E2191" t="inlineStr">
        <is>
          <t>90.0</t>
        </is>
      </c>
      <c r="F2191">
        <f> 14.6 g/100ml</f>
        <v/>
      </c>
      <c r="G2191" t="inlineStr">
        <is>
          <t>Incompatible units for 'protein': product is g/100g, requirement is g/100ml</t>
        </is>
      </c>
    </row>
    <row r="2192">
      <c r="A2192" t="inlineStr">
        <is>
          <t>2.50</t>
        </is>
      </c>
      <c r="B2192" t="inlineStr">
        <is>
          <t>Resource Instant Protein powder 400g</t>
        </is>
      </c>
      <c r="C2192" t="inlineStr">
        <is>
          <t>volume</t>
        </is>
      </c>
      <c r="D2192" s="10" t="inlineStr">
        <is>
          <t>UNKNOWN</t>
        </is>
      </c>
      <c r="E2192" t="inlineStr">
        <is>
          <t>400.0 g</t>
        </is>
      </c>
      <c r="F2192">
        <f> 125.0 ml</f>
        <v/>
      </c>
      <c r="G2192" t="inlineStr">
        <is>
          <t>Not comparable: product in g, requirement in ml</t>
        </is>
      </c>
    </row>
    <row r="2193">
      <c r="A2193" t="inlineStr">
        <is>
          <t>2.50</t>
        </is>
      </c>
      <c r="B2193" t="inlineStr">
        <is>
          <t>Resource Instant Protein powder 400g</t>
        </is>
      </c>
      <c r="C2193" t="inlineStr">
        <is>
          <t>gluten_free</t>
        </is>
      </c>
      <c r="D2193" s="9" t="inlineStr">
        <is>
          <t>PASS</t>
        </is>
      </c>
      <c r="E2193" t="inlineStr">
        <is>
          <t>True</t>
        </is>
      </c>
      <c r="F2193" t="inlineStr">
        <is>
          <t>True</t>
        </is>
      </c>
      <c r="G2193" t="inlineStr"/>
    </row>
    <row r="2194">
      <c r="A2194" t="inlineStr">
        <is>
          <t>2.50</t>
        </is>
      </c>
      <c r="B2194" t="inlineStr">
        <is>
          <t>Resource Glutamin 20x5g</t>
        </is>
      </c>
      <c r="C2194" t="inlineStr">
        <is>
          <t>energy</t>
        </is>
      </c>
      <c r="D2194" s="10" t="inlineStr">
        <is>
          <t>UNKNOWN</t>
        </is>
      </c>
      <c r="E2194" t="inlineStr">
        <is>
          <t>400.0</t>
        </is>
      </c>
      <c r="F2194">
        <f> 2.45 kkal/ml</f>
        <v/>
      </c>
      <c r="G2194" t="inlineStr">
        <is>
          <t>Incompatible units for 'energy': product is kcal/100g, requirement is kcal/100ml</t>
        </is>
      </c>
    </row>
    <row r="2195">
      <c r="A2195" t="inlineStr">
        <is>
          <t>2.50</t>
        </is>
      </c>
      <c r="B2195" t="inlineStr">
        <is>
          <t>Resource Glutamin 20x5g</t>
        </is>
      </c>
      <c r="C2195" t="inlineStr">
        <is>
          <t>protein</t>
        </is>
      </c>
      <c r="D2195" s="10" t="inlineStr">
        <is>
          <t>UNKNOWN</t>
        </is>
      </c>
      <c r="E2195" t="inlineStr">
        <is>
          <t>100.0</t>
        </is>
      </c>
      <c r="F2195">
        <f> 14.6 g/100ml</f>
        <v/>
      </c>
      <c r="G2195" t="inlineStr">
        <is>
          <t>Incompatible units for 'protein': product is g/100g, requirement is g/100ml</t>
        </is>
      </c>
    </row>
    <row r="2196">
      <c r="A2196" t="inlineStr">
        <is>
          <t>2.50</t>
        </is>
      </c>
      <c r="B2196" t="inlineStr">
        <is>
          <t>Resource Glutamin 20x5g</t>
        </is>
      </c>
      <c r="C2196" t="inlineStr">
        <is>
          <t>volume</t>
        </is>
      </c>
      <c r="D2196" s="10" t="inlineStr">
        <is>
          <t>UNKNOWN</t>
        </is>
      </c>
      <c r="E2196" t="inlineStr">
        <is>
          <t>100.0 g</t>
        </is>
      </c>
      <c r="F2196">
        <f> 125.0 ml</f>
        <v/>
      </c>
      <c r="G2196" t="inlineStr">
        <is>
          <t>Not comparable: product in g, requirement in ml</t>
        </is>
      </c>
    </row>
    <row r="2197">
      <c r="A2197" t="inlineStr">
        <is>
          <t>2.50</t>
        </is>
      </c>
      <c r="B2197" t="inlineStr">
        <is>
          <t>Resource Glutamin 20x5g</t>
        </is>
      </c>
      <c r="C2197" t="inlineStr">
        <is>
          <t>gluten_free</t>
        </is>
      </c>
      <c r="D2197" s="9" t="inlineStr">
        <is>
          <t>PASS</t>
        </is>
      </c>
      <c r="E2197" t="inlineStr">
        <is>
          <t>True</t>
        </is>
      </c>
      <c r="F2197" t="inlineStr">
        <is>
          <t>True</t>
        </is>
      </c>
      <c r="G2197" t="inlineStr"/>
    </row>
    <row r="2198">
      <c r="A2198" t="inlineStr">
        <is>
          <t>2.51</t>
        </is>
      </c>
      <c r="B2198" t="inlineStr">
        <is>
          <t>Resource Junior powder 400g</t>
        </is>
      </c>
      <c r="C2198" t="inlineStr">
        <is>
          <t>energy</t>
        </is>
      </c>
      <c r="D2198" s="10" t="inlineStr">
        <is>
          <t>UNKNOWN</t>
        </is>
      </c>
      <c r="E2198" t="inlineStr">
        <is>
          <t>470.0</t>
        </is>
      </c>
      <c r="F2198">
        <f> 2.45 kkal/ml</f>
        <v/>
      </c>
      <c r="G2198" t="inlineStr">
        <is>
          <t>Incompatible units for 'energy': product is kcal/100g, requirement is kcal/100ml</t>
        </is>
      </c>
    </row>
    <row r="2199">
      <c r="A2199" t="inlineStr">
        <is>
          <t>2.51</t>
        </is>
      </c>
      <c r="B2199" t="inlineStr">
        <is>
          <t>Resource Junior powder 400g</t>
        </is>
      </c>
      <c r="C2199" t="inlineStr">
        <is>
          <t>protein</t>
        </is>
      </c>
      <c r="D2199" s="10" t="inlineStr">
        <is>
          <t>UNKNOWN</t>
        </is>
      </c>
      <c r="E2199" t="inlineStr">
        <is>
          <t>13.9</t>
        </is>
      </c>
      <c r="F2199">
        <f> 14.6 g/100ml</f>
        <v/>
      </c>
      <c r="G2199" t="inlineStr">
        <is>
          <t>Incompatible units for 'protein': product is g/100g, requirement is g/100ml</t>
        </is>
      </c>
    </row>
    <row r="2200">
      <c r="A2200" t="inlineStr">
        <is>
          <t>2.51</t>
        </is>
      </c>
      <c r="B2200" t="inlineStr">
        <is>
          <t>Resource Junior powder 400g</t>
        </is>
      </c>
      <c r="C2200" t="inlineStr">
        <is>
          <t>volume</t>
        </is>
      </c>
      <c r="D2200" s="10" t="inlineStr">
        <is>
          <t>UNKNOWN</t>
        </is>
      </c>
      <c r="E2200" t="inlineStr">
        <is>
          <t>400.0 g</t>
        </is>
      </c>
      <c r="F2200">
        <f> 125.0 ml</f>
        <v/>
      </c>
      <c r="G2200" t="inlineStr">
        <is>
          <t>Not comparable: product in g, requirement in ml</t>
        </is>
      </c>
    </row>
    <row r="2201">
      <c r="A2201" t="inlineStr">
        <is>
          <t>2.51</t>
        </is>
      </c>
      <c r="B2201" t="inlineStr">
        <is>
          <t>Resource Junior powder 400g</t>
        </is>
      </c>
      <c r="C2201" t="inlineStr">
        <is>
          <t>gluten_free</t>
        </is>
      </c>
      <c r="D2201" s="9" t="inlineStr">
        <is>
          <t>PASS</t>
        </is>
      </c>
      <c r="E2201" t="inlineStr">
        <is>
          <t>True</t>
        </is>
      </c>
      <c r="F2201" t="inlineStr">
        <is>
          <t>True</t>
        </is>
      </c>
      <c r="G2201" t="inlineStr"/>
    </row>
    <row r="2202">
      <c r="A2202" t="inlineStr">
        <is>
          <t>2.51</t>
        </is>
      </c>
      <c r="B2202" t="inlineStr">
        <is>
          <t>Resource Instant Protein powder 400g</t>
        </is>
      </c>
      <c r="C2202" t="inlineStr">
        <is>
          <t>energy</t>
        </is>
      </c>
      <c r="D2202" s="10" t="inlineStr">
        <is>
          <t>UNKNOWN</t>
        </is>
      </c>
      <c r="E2202" t="inlineStr">
        <is>
          <t>371.0</t>
        </is>
      </c>
      <c r="F2202">
        <f> 2.45 kkal/ml</f>
        <v/>
      </c>
      <c r="G2202" t="inlineStr">
        <is>
          <t>Incompatible units for 'energy': product is kcal/100g, requirement is kcal/100ml</t>
        </is>
      </c>
    </row>
    <row r="2203">
      <c r="A2203" t="inlineStr">
        <is>
          <t>2.51</t>
        </is>
      </c>
      <c r="B2203" t="inlineStr">
        <is>
          <t>Resource Instant Protein powder 400g</t>
        </is>
      </c>
      <c r="C2203" t="inlineStr">
        <is>
          <t>protein</t>
        </is>
      </c>
      <c r="D2203" s="10" t="inlineStr">
        <is>
          <t>UNKNOWN</t>
        </is>
      </c>
      <c r="E2203" t="inlineStr">
        <is>
          <t>90.0</t>
        </is>
      </c>
      <c r="F2203">
        <f> 14.6 g/100ml</f>
        <v/>
      </c>
      <c r="G2203" t="inlineStr">
        <is>
          <t>Incompatible units for 'protein': product is g/100g, requirement is g/100ml</t>
        </is>
      </c>
    </row>
    <row r="2204">
      <c r="A2204" t="inlineStr">
        <is>
          <t>2.51</t>
        </is>
      </c>
      <c r="B2204" t="inlineStr">
        <is>
          <t>Resource Instant Protein powder 400g</t>
        </is>
      </c>
      <c r="C2204" t="inlineStr">
        <is>
          <t>volume</t>
        </is>
      </c>
      <c r="D2204" s="10" t="inlineStr">
        <is>
          <t>UNKNOWN</t>
        </is>
      </c>
      <c r="E2204" t="inlineStr">
        <is>
          <t>400.0 g</t>
        </is>
      </c>
      <c r="F2204">
        <f> 125.0 ml</f>
        <v/>
      </c>
      <c r="G2204" t="inlineStr">
        <is>
          <t>Not comparable: product in g, requirement in ml</t>
        </is>
      </c>
    </row>
    <row r="2205">
      <c r="A2205" t="inlineStr">
        <is>
          <t>2.51</t>
        </is>
      </c>
      <c r="B2205" t="inlineStr">
        <is>
          <t>Resource Instant Protein powder 400g</t>
        </is>
      </c>
      <c r="C2205" t="inlineStr">
        <is>
          <t>gluten_free</t>
        </is>
      </c>
      <c r="D2205" s="9" t="inlineStr">
        <is>
          <t>PASS</t>
        </is>
      </c>
      <c r="E2205" t="inlineStr">
        <is>
          <t>True</t>
        </is>
      </c>
      <c r="F2205" t="inlineStr">
        <is>
          <t>True</t>
        </is>
      </c>
      <c r="G2205" t="inlineStr"/>
    </row>
    <row r="2206">
      <c r="A2206" t="inlineStr">
        <is>
          <t>2.51</t>
        </is>
      </c>
      <c r="B2206" t="inlineStr">
        <is>
          <t>Resource Glutamin 20x5g</t>
        </is>
      </c>
      <c r="C2206" t="inlineStr">
        <is>
          <t>energy</t>
        </is>
      </c>
      <c r="D2206" s="10" t="inlineStr">
        <is>
          <t>UNKNOWN</t>
        </is>
      </c>
      <c r="E2206" t="inlineStr">
        <is>
          <t>400.0</t>
        </is>
      </c>
      <c r="F2206">
        <f> 2.45 kkal/ml</f>
        <v/>
      </c>
      <c r="G2206" t="inlineStr">
        <is>
          <t>Incompatible units for 'energy': product is kcal/100g, requirement is kcal/100ml</t>
        </is>
      </c>
    </row>
    <row r="2207">
      <c r="A2207" t="inlineStr">
        <is>
          <t>2.51</t>
        </is>
      </c>
      <c r="B2207" t="inlineStr">
        <is>
          <t>Resource Glutamin 20x5g</t>
        </is>
      </c>
      <c r="C2207" t="inlineStr">
        <is>
          <t>protein</t>
        </is>
      </c>
      <c r="D2207" s="10" t="inlineStr">
        <is>
          <t>UNKNOWN</t>
        </is>
      </c>
      <c r="E2207" t="inlineStr">
        <is>
          <t>100.0</t>
        </is>
      </c>
      <c r="F2207">
        <f> 14.6 g/100ml</f>
        <v/>
      </c>
      <c r="G2207" t="inlineStr">
        <is>
          <t>Incompatible units for 'protein': product is g/100g, requirement is g/100ml</t>
        </is>
      </c>
    </row>
    <row r="2208">
      <c r="A2208" t="inlineStr">
        <is>
          <t>2.51</t>
        </is>
      </c>
      <c r="B2208" t="inlineStr">
        <is>
          <t>Resource Glutamin 20x5g</t>
        </is>
      </c>
      <c r="C2208" t="inlineStr">
        <is>
          <t>volume</t>
        </is>
      </c>
      <c r="D2208" s="10" t="inlineStr">
        <is>
          <t>UNKNOWN</t>
        </is>
      </c>
      <c r="E2208" t="inlineStr">
        <is>
          <t>100.0 g</t>
        </is>
      </c>
      <c r="F2208">
        <f> 125.0 ml</f>
        <v/>
      </c>
      <c r="G2208" t="inlineStr">
        <is>
          <t>Not comparable: product in g, requirement in ml</t>
        </is>
      </c>
    </row>
    <row r="2209">
      <c r="A2209" t="inlineStr">
        <is>
          <t>2.51</t>
        </is>
      </c>
      <c r="B2209" t="inlineStr">
        <is>
          <t>Resource Glutamin 20x5g</t>
        </is>
      </c>
      <c r="C2209" t="inlineStr">
        <is>
          <t>gluten_free</t>
        </is>
      </c>
      <c r="D2209" s="9" t="inlineStr">
        <is>
          <t>PASS</t>
        </is>
      </c>
      <c r="E2209" t="inlineStr">
        <is>
          <t>True</t>
        </is>
      </c>
      <c r="F2209" t="inlineStr">
        <is>
          <t>True</t>
        </is>
      </c>
      <c r="G2209" t="inlineStr"/>
    </row>
    <row r="2210">
      <c r="A2210" t="inlineStr">
        <is>
          <t>2.52</t>
        </is>
      </c>
      <c r="B2210" t="inlineStr">
        <is>
          <t>Resource Junior powder 400g</t>
        </is>
      </c>
      <c r="C2210" t="inlineStr">
        <is>
          <t>energy</t>
        </is>
      </c>
      <c r="D2210" s="10" t="inlineStr">
        <is>
          <t>UNKNOWN</t>
        </is>
      </c>
      <c r="E2210" t="inlineStr">
        <is>
          <t>470.0</t>
        </is>
      </c>
      <c r="F2210">
        <f> 2.45 kkal/ml</f>
        <v/>
      </c>
      <c r="G2210" t="inlineStr">
        <is>
          <t>Incompatible units for 'energy': product is kcal/100g, requirement is kcal/100ml</t>
        </is>
      </c>
    </row>
    <row r="2211">
      <c r="A2211" t="inlineStr">
        <is>
          <t>2.52</t>
        </is>
      </c>
      <c r="B2211" t="inlineStr">
        <is>
          <t>Resource Junior powder 400g</t>
        </is>
      </c>
      <c r="C2211" t="inlineStr">
        <is>
          <t>protein</t>
        </is>
      </c>
      <c r="D2211" s="10" t="inlineStr">
        <is>
          <t>UNKNOWN</t>
        </is>
      </c>
      <c r="E2211" t="inlineStr">
        <is>
          <t>13.9</t>
        </is>
      </c>
      <c r="F2211">
        <f> 14.6 g/100ml</f>
        <v/>
      </c>
      <c r="G2211" t="inlineStr">
        <is>
          <t>Incompatible units for 'protein': product is g/100g, requirement is g/100ml</t>
        </is>
      </c>
    </row>
    <row r="2212">
      <c r="A2212" t="inlineStr">
        <is>
          <t>2.52</t>
        </is>
      </c>
      <c r="B2212" t="inlineStr">
        <is>
          <t>Resource Junior powder 400g</t>
        </is>
      </c>
      <c r="C2212" t="inlineStr">
        <is>
          <t>volume</t>
        </is>
      </c>
      <c r="D2212" s="10" t="inlineStr">
        <is>
          <t>UNKNOWN</t>
        </is>
      </c>
      <c r="E2212" t="inlineStr">
        <is>
          <t>400.0 g</t>
        </is>
      </c>
      <c r="F2212">
        <f> 125.0 ml</f>
        <v/>
      </c>
      <c r="G2212" t="inlineStr">
        <is>
          <t>Not comparable: product in g, requirement in ml</t>
        </is>
      </c>
    </row>
    <row r="2213">
      <c r="A2213" t="inlineStr">
        <is>
          <t>2.52</t>
        </is>
      </c>
      <c r="B2213" t="inlineStr">
        <is>
          <t>Resource Junior powder 400g</t>
        </is>
      </c>
      <c r="C2213" t="inlineStr">
        <is>
          <t>gluten_free</t>
        </is>
      </c>
      <c r="D2213" s="9" t="inlineStr">
        <is>
          <t>PASS</t>
        </is>
      </c>
      <c r="E2213" t="inlineStr">
        <is>
          <t>True</t>
        </is>
      </c>
      <c r="F2213" t="inlineStr">
        <is>
          <t>True</t>
        </is>
      </c>
      <c r="G2213" t="inlineStr"/>
    </row>
    <row r="2214">
      <c r="A2214" t="inlineStr">
        <is>
          <t>2.52</t>
        </is>
      </c>
      <c r="B2214" t="inlineStr">
        <is>
          <t>Resource Instant Protein powder 400g</t>
        </is>
      </c>
      <c r="C2214" t="inlineStr">
        <is>
          <t>energy</t>
        </is>
      </c>
      <c r="D2214" s="10" t="inlineStr">
        <is>
          <t>UNKNOWN</t>
        </is>
      </c>
      <c r="E2214" t="inlineStr">
        <is>
          <t>371.0</t>
        </is>
      </c>
      <c r="F2214">
        <f> 2.45 kkal/ml</f>
        <v/>
      </c>
      <c r="G2214" t="inlineStr">
        <is>
          <t>Incompatible units for 'energy': product is kcal/100g, requirement is kcal/100ml</t>
        </is>
      </c>
    </row>
    <row r="2215">
      <c r="A2215" t="inlineStr">
        <is>
          <t>2.52</t>
        </is>
      </c>
      <c r="B2215" t="inlineStr">
        <is>
          <t>Resource Instant Protein powder 400g</t>
        </is>
      </c>
      <c r="C2215" t="inlineStr">
        <is>
          <t>protein</t>
        </is>
      </c>
      <c r="D2215" s="10" t="inlineStr">
        <is>
          <t>UNKNOWN</t>
        </is>
      </c>
      <c r="E2215" t="inlineStr">
        <is>
          <t>90.0</t>
        </is>
      </c>
      <c r="F2215">
        <f> 14.6 g/100ml</f>
        <v/>
      </c>
      <c r="G2215" t="inlineStr">
        <is>
          <t>Incompatible units for 'protein': product is g/100g, requirement is g/100ml</t>
        </is>
      </c>
    </row>
    <row r="2216">
      <c r="A2216" t="inlineStr">
        <is>
          <t>2.52</t>
        </is>
      </c>
      <c r="B2216" t="inlineStr">
        <is>
          <t>Resource Instant Protein powder 400g</t>
        </is>
      </c>
      <c r="C2216" t="inlineStr">
        <is>
          <t>volume</t>
        </is>
      </c>
      <c r="D2216" s="10" t="inlineStr">
        <is>
          <t>UNKNOWN</t>
        </is>
      </c>
      <c r="E2216" t="inlineStr">
        <is>
          <t>400.0 g</t>
        </is>
      </c>
      <c r="F2216">
        <f> 125.0 ml</f>
        <v/>
      </c>
      <c r="G2216" t="inlineStr">
        <is>
          <t>Not comparable: product in g, requirement in ml</t>
        </is>
      </c>
    </row>
    <row r="2217">
      <c r="A2217" t="inlineStr">
        <is>
          <t>2.52</t>
        </is>
      </c>
      <c r="B2217" t="inlineStr">
        <is>
          <t>Resource Instant Protein powder 400g</t>
        </is>
      </c>
      <c r="C2217" t="inlineStr">
        <is>
          <t>gluten_free</t>
        </is>
      </c>
      <c r="D2217" s="9" t="inlineStr">
        <is>
          <t>PASS</t>
        </is>
      </c>
      <c r="E2217" t="inlineStr">
        <is>
          <t>True</t>
        </is>
      </c>
      <c r="F2217" t="inlineStr">
        <is>
          <t>True</t>
        </is>
      </c>
      <c r="G2217" t="inlineStr"/>
    </row>
    <row r="2218">
      <c r="A2218" t="inlineStr">
        <is>
          <t>2.52</t>
        </is>
      </c>
      <c r="B2218" t="inlineStr">
        <is>
          <t>Resource Glutamin 20x5g</t>
        </is>
      </c>
      <c r="C2218" t="inlineStr">
        <is>
          <t>energy</t>
        </is>
      </c>
      <c r="D2218" s="10" t="inlineStr">
        <is>
          <t>UNKNOWN</t>
        </is>
      </c>
      <c r="E2218" t="inlineStr">
        <is>
          <t>400.0</t>
        </is>
      </c>
      <c r="F2218">
        <f> 2.45 kkal/ml</f>
        <v/>
      </c>
      <c r="G2218" t="inlineStr">
        <is>
          <t>Incompatible units for 'energy': product is kcal/100g, requirement is kcal/100ml</t>
        </is>
      </c>
    </row>
    <row r="2219">
      <c r="A2219" t="inlineStr">
        <is>
          <t>2.52</t>
        </is>
      </c>
      <c r="B2219" t="inlineStr">
        <is>
          <t>Resource Glutamin 20x5g</t>
        </is>
      </c>
      <c r="C2219" t="inlineStr">
        <is>
          <t>protein</t>
        </is>
      </c>
      <c r="D2219" s="10" t="inlineStr">
        <is>
          <t>UNKNOWN</t>
        </is>
      </c>
      <c r="E2219" t="inlineStr">
        <is>
          <t>100.0</t>
        </is>
      </c>
      <c r="F2219">
        <f> 14.6 g/100ml</f>
        <v/>
      </c>
      <c r="G2219" t="inlineStr">
        <is>
          <t>Incompatible units for 'protein': product is g/100g, requirement is g/100ml</t>
        </is>
      </c>
    </row>
    <row r="2220">
      <c r="A2220" t="inlineStr">
        <is>
          <t>2.52</t>
        </is>
      </c>
      <c r="B2220" t="inlineStr">
        <is>
          <t>Resource Glutamin 20x5g</t>
        </is>
      </c>
      <c r="C2220" t="inlineStr">
        <is>
          <t>volume</t>
        </is>
      </c>
      <c r="D2220" s="10" t="inlineStr">
        <is>
          <t>UNKNOWN</t>
        </is>
      </c>
      <c r="E2220" t="inlineStr">
        <is>
          <t>100.0 g</t>
        </is>
      </c>
      <c r="F2220">
        <f> 125.0 ml</f>
        <v/>
      </c>
      <c r="G2220" t="inlineStr">
        <is>
          <t>Not comparable: product in g, requirement in ml</t>
        </is>
      </c>
    </row>
    <row r="2221">
      <c r="A2221" t="inlineStr">
        <is>
          <t>2.52</t>
        </is>
      </c>
      <c r="B2221" t="inlineStr">
        <is>
          <t>Resource Glutamin 20x5g</t>
        </is>
      </c>
      <c r="C2221" t="inlineStr">
        <is>
          <t>gluten_free</t>
        </is>
      </c>
      <c r="D2221" s="9" t="inlineStr">
        <is>
          <t>PASS</t>
        </is>
      </c>
      <c r="E2221" t="inlineStr">
        <is>
          <t>True</t>
        </is>
      </c>
      <c r="F2221" t="inlineStr">
        <is>
          <t>True</t>
        </is>
      </c>
      <c r="G2221" t="inlineStr"/>
    </row>
    <row r="2222">
      <c r="A2222" t="inlineStr">
        <is>
          <t>2.53</t>
        </is>
      </c>
      <c r="B2222" t="inlineStr">
        <is>
          <t>Resource Junior powder 400g</t>
        </is>
      </c>
      <c r="C2222" t="inlineStr">
        <is>
          <t>energy</t>
        </is>
      </c>
      <c r="D2222" s="10" t="inlineStr">
        <is>
          <t>UNKNOWN</t>
        </is>
      </c>
      <c r="E2222" t="inlineStr">
        <is>
          <t>470.0</t>
        </is>
      </c>
      <c r="F2222">
        <f> 2.4 kkal/ml</f>
        <v/>
      </c>
      <c r="G2222" t="inlineStr">
        <is>
          <t>Incompatible units for 'energy': product is kcal/100g, requirement is kcal/100ml</t>
        </is>
      </c>
    </row>
    <row r="2223">
      <c r="A2223" t="inlineStr">
        <is>
          <t>2.53</t>
        </is>
      </c>
      <c r="B2223" t="inlineStr">
        <is>
          <t>Resource Junior powder 400g</t>
        </is>
      </c>
      <c r="C2223" t="inlineStr">
        <is>
          <t>protein</t>
        </is>
      </c>
      <c r="D2223" s="10" t="inlineStr">
        <is>
          <t>UNKNOWN</t>
        </is>
      </c>
      <c r="E2223" t="inlineStr">
        <is>
          <t>13.9</t>
        </is>
      </c>
      <c r="F2223" t="inlineStr">
        <is>
          <t>9.4-9.6 g/100ml</t>
        </is>
      </c>
      <c r="G2223" t="inlineStr">
        <is>
          <t>Incompatible units for 'protein': product is g/100g, requirement is g/100ml</t>
        </is>
      </c>
    </row>
    <row r="2224">
      <c r="A2224" t="inlineStr">
        <is>
          <t>2.53</t>
        </is>
      </c>
      <c r="B2224" t="inlineStr">
        <is>
          <t>Resource Junior powder 400g</t>
        </is>
      </c>
      <c r="C2224" t="inlineStr">
        <is>
          <t>volume</t>
        </is>
      </c>
      <c r="D2224" s="10" t="inlineStr">
        <is>
          <t>UNKNOWN</t>
        </is>
      </c>
      <c r="E2224" t="inlineStr">
        <is>
          <t>400.0 g</t>
        </is>
      </c>
      <c r="F2224">
        <f> 125.0 ml</f>
        <v/>
      </c>
      <c r="G2224" t="inlineStr">
        <is>
          <t>Not comparable: product in g, requirement in ml</t>
        </is>
      </c>
    </row>
    <row r="2225">
      <c r="A2225" t="inlineStr">
        <is>
          <t>2.53</t>
        </is>
      </c>
      <c r="B2225" t="inlineStr">
        <is>
          <t>Resource Junior powder 400g</t>
        </is>
      </c>
      <c r="C2225" t="inlineStr">
        <is>
          <t>gluten_free</t>
        </is>
      </c>
      <c r="D2225" s="9" t="inlineStr">
        <is>
          <t>PASS</t>
        </is>
      </c>
      <c r="E2225" t="inlineStr">
        <is>
          <t>True</t>
        </is>
      </c>
      <c r="F2225" t="inlineStr">
        <is>
          <t>True</t>
        </is>
      </c>
      <c r="G2225" t="inlineStr"/>
    </row>
    <row r="2226">
      <c r="A2226" t="inlineStr">
        <is>
          <t>2.53</t>
        </is>
      </c>
      <c r="B2226" t="inlineStr">
        <is>
          <t>Resource Instant Protein powder 400g</t>
        </is>
      </c>
      <c r="C2226" t="inlineStr">
        <is>
          <t>energy</t>
        </is>
      </c>
      <c r="D2226" s="10" t="inlineStr">
        <is>
          <t>UNKNOWN</t>
        </is>
      </c>
      <c r="E2226" t="inlineStr">
        <is>
          <t>371.0</t>
        </is>
      </c>
      <c r="F2226">
        <f> 2.4 kkal/ml</f>
        <v/>
      </c>
      <c r="G2226" t="inlineStr">
        <is>
          <t>Incompatible units for 'energy': product is kcal/100g, requirement is kcal/100ml</t>
        </is>
      </c>
    </row>
    <row r="2227">
      <c r="A2227" t="inlineStr">
        <is>
          <t>2.53</t>
        </is>
      </c>
      <c r="B2227" t="inlineStr">
        <is>
          <t>Resource Instant Protein powder 400g</t>
        </is>
      </c>
      <c r="C2227" t="inlineStr">
        <is>
          <t>protein</t>
        </is>
      </c>
      <c r="D2227" s="10" t="inlineStr">
        <is>
          <t>UNKNOWN</t>
        </is>
      </c>
      <c r="E2227" t="inlineStr">
        <is>
          <t>90.0</t>
        </is>
      </c>
      <c r="F2227" t="inlineStr">
        <is>
          <t>9.4-9.6 g/100ml</t>
        </is>
      </c>
      <c r="G2227" t="inlineStr">
        <is>
          <t>Incompatible units for 'protein': product is g/100g, requirement is g/100ml</t>
        </is>
      </c>
    </row>
    <row r="2228">
      <c r="A2228" t="inlineStr">
        <is>
          <t>2.53</t>
        </is>
      </c>
      <c r="B2228" t="inlineStr">
        <is>
          <t>Resource Instant Protein powder 400g</t>
        </is>
      </c>
      <c r="C2228" t="inlineStr">
        <is>
          <t>volume</t>
        </is>
      </c>
      <c r="D2228" s="10" t="inlineStr">
        <is>
          <t>UNKNOWN</t>
        </is>
      </c>
      <c r="E2228" t="inlineStr">
        <is>
          <t>400.0 g</t>
        </is>
      </c>
      <c r="F2228">
        <f> 125.0 ml</f>
        <v/>
      </c>
      <c r="G2228" t="inlineStr">
        <is>
          <t>Not comparable: product in g, requirement in ml</t>
        </is>
      </c>
    </row>
    <row r="2229">
      <c r="A2229" t="inlineStr">
        <is>
          <t>2.53</t>
        </is>
      </c>
      <c r="B2229" t="inlineStr">
        <is>
          <t>Resource Instant Protein powder 400g</t>
        </is>
      </c>
      <c r="C2229" t="inlineStr">
        <is>
          <t>gluten_free</t>
        </is>
      </c>
      <c r="D2229" s="9" t="inlineStr">
        <is>
          <t>PASS</t>
        </is>
      </c>
      <c r="E2229" t="inlineStr">
        <is>
          <t>True</t>
        </is>
      </c>
      <c r="F2229" t="inlineStr">
        <is>
          <t>True</t>
        </is>
      </c>
      <c r="G2229" t="inlineStr"/>
    </row>
    <row r="2230">
      <c r="A2230" t="inlineStr">
        <is>
          <t>2.53</t>
        </is>
      </c>
      <c r="B2230" t="inlineStr">
        <is>
          <t>Resource Glutamin 20x5g</t>
        </is>
      </c>
      <c r="C2230" t="inlineStr">
        <is>
          <t>energy</t>
        </is>
      </c>
      <c r="D2230" s="10" t="inlineStr">
        <is>
          <t>UNKNOWN</t>
        </is>
      </c>
      <c r="E2230" t="inlineStr">
        <is>
          <t>400.0</t>
        </is>
      </c>
      <c r="F2230">
        <f> 2.4 kkal/ml</f>
        <v/>
      </c>
      <c r="G2230" t="inlineStr">
        <is>
          <t>Incompatible units for 'energy': product is kcal/100g, requirement is kcal/100ml</t>
        </is>
      </c>
    </row>
    <row r="2231">
      <c r="A2231" t="inlineStr">
        <is>
          <t>2.53</t>
        </is>
      </c>
      <c r="B2231" t="inlineStr">
        <is>
          <t>Resource Glutamin 20x5g</t>
        </is>
      </c>
      <c r="C2231" t="inlineStr">
        <is>
          <t>protein</t>
        </is>
      </c>
      <c r="D2231" s="10" t="inlineStr">
        <is>
          <t>UNKNOWN</t>
        </is>
      </c>
      <c r="E2231" t="inlineStr">
        <is>
          <t>100.0</t>
        </is>
      </c>
      <c r="F2231" t="inlineStr">
        <is>
          <t>9.4-9.6 g/100ml</t>
        </is>
      </c>
      <c r="G2231" t="inlineStr">
        <is>
          <t>Incompatible units for 'protein': product is g/100g, requirement is g/100ml</t>
        </is>
      </c>
    </row>
    <row r="2232">
      <c r="A2232" t="inlineStr">
        <is>
          <t>2.53</t>
        </is>
      </c>
      <c r="B2232" t="inlineStr">
        <is>
          <t>Resource Glutamin 20x5g</t>
        </is>
      </c>
      <c r="C2232" t="inlineStr">
        <is>
          <t>volume</t>
        </is>
      </c>
      <c r="D2232" s="10" t="inlineStr">
        <is>
          <t>UNKNOWN</t>
        </is>
      </c>
      <c r="E2232" t="inlineStr">
        <is>
          <t>100.0 g</t>
        </is>
      </c>
      <c r="F2232">
        <f> 125.0 ml</f>
        <v/>
      </c>
      <c r="G2232" t="inlineStr">
        <is>
          <t>Not comparable: product in g, requirement in ml</t>
        </is>
      </c>
    </row>
    <row r="2233">
      <c r="A2233" t="inlineStr">
        <is>
          <t>2.53</t>
        </is>
      </c>
      <c r="B2233" t="inlineStr">
        <is>
          <t>Resource Glutamin 20x5g</t>
        </is>
      </c>
      <c r="C2233" t="inlineStr">
        <is>
          <t>gluten_free</t>
        </is>
      </c>
      <c r="D2233" s="9" t="inlineStr">
        <is>
          <t>PASS</t>
        </is>
      </c>
      <c r="E2233" t="inlineStr">
        <is>
          <t>True</t>
        </is>
      </c>
      <c r="F2233" t="inlineStr">
        <is>
          <t>True</t>
        </is>
      </c>
      <c r="G2233" t="inlineStr"/>
    </row>
    <row r="2234">
      <c r="A2234" t="inlineStr">
        <is>
          <t>2.54</t>
        </is>
      </c>
      <c r="B2234" t="inlineStr">
        <is>
          <t>Resource Junior powder 400g</t>
        </is>
      </c>
      <c r="C2234" t="inlineStr">
        <is>
          <t>energy</t>
        </is>
      </c>
      <c r="D2234" s="10" t="inlineStr">
        <is>
          <t>UNKNOWN</t>
        </is>
      </c>
      <c r="E2234" t="inlineStr">
        <is>
          <t>470.0</t>
        </is>
      </c>
      <c r="F2234">
        <f> 2.4 kkal/ml</f>
        <v/>
      </c>
      <c r="G2234" t="inlineStr">
        <is>
          <t>Incompatible units for 'energy': product is kcal/100g, requirement is kcal/100ml</t>
        </is>
      </c>
    </row>
    <row r="2235">
      <c r="A2235" t="inlineStr">
        <is>
          <t>2.54</t>
        </is>
      </c>
      <c r="B2235" t="inlineStr">
        <is>
          <t>Resource Junior powder 400g</t>
        </is>
      </c>
      <c r="C2235" t="inlineStr">
        <is>
          <t>protein</t>
        </is>
      </c>
      <c r="D2235" s="10" t="inlineStr">
        <is>
          <t>UNKNOWN</t>
        </is>
      </c>
      <c r="E2235" t="inlineStr">
        <is>
          <t>13.9</t>
        </is>
      </c>
      <c r="F2235" t="inlineStr">
        <is>
          <t>9.4-9.6 g/100ml</t>
        </is>
      </c>
      <c r="G2235" t="inlineStr">
        <is>
          <t>Incompatible units for 'protein': product is g/100g, requirement is g/100ml</t>
        </is>
      </c>
    </row>
    <row r="2236">
      <c r="A2236" t="inlineStr">
        <is>
          <t>2.54</t>
        </is>
      </c>
      <c r="B2236" t="inlineStr">
        <is>
          <t>Resource Junior powder 400g</t>
        </is>
      </c>
      <c r="C2236" t="inlineStr">
        <is>
          <t>volume</t>
        </is>
      </c>
      <c r="D2236" s="10" t="inlineStr">
        <is>
          <t>UNKNOWN</t>
        </is>
      </c>
      <c r="E2236" t="inlineStr">
        <is>
          <t>400.0 g</t>
        </is>
      </c>
      <c r="F2236">
        <f> 125.0 ml</f>
        <v/>
      </c>
      <c r="G2236" t="inlineStr">
        <is>
          <t>Not comparable: product in g, requirement in ml</t>
        </is>
      </c>
    </row>
    <row r="2237">
      <c r="A2237" t="inlineStr">
        <is>
          <t>2.54</t>
        </is>
      </c>
      <c r="B2237" t="inlineStr">
        <is>
          <t>Resource Junior powder 400g</t>
        </is>
      </c>
      <c r="C2237" t="inlineStr">
        <is>
          <t>gluten_free</t>
        </is>
      </c>
      <c r="D2237" s="9" t="inlineStr">
        <is>
          <t>PASS</t>
        </is>
      </c>
      <c r="E2237" t="inlineStr">
        <is>
          <t>True</t>
        </is>
      </c>
      <c r="F2237" t="inlineStr">
        <is>
          <t>True</t>
        </is>
      </c>
      <c r="G2237" t="inlineStr"/>
    </row>
    <row r="2238">
      <c r="A2238" t="inlineStr">
        <is>
          <t>2.54</t>
        </is>
      </c>
      <c r="B2238" t="inlineStr">
        <is>
          <t>Resource Instant Protein powder 400g</t>
        </is>
      </c>
      <c r="C2238" t="inlineStr">
        <is>
          <t>energy</t>
        </is>
      </c>
      <c r="D2238" s="10" t="inlineStr">
        <is>
          <t>UNKNOWN</t>
        </is>
      </c>
      <c r="E2238" t="inlineStr">
        <is>
          <t>371.0</t>
        </is>
      </c>
      <c r="F2238">
        <f> 2.4 kkal/ml</f>
        <v/>
      </c>
      <c r="G2238" t="inlineStr">
        <is>
          <t>Incompatible units for 'energy': product is kcal/100g, requirement is kcal/100ml</t>
        </is>
      </c>
    </row>
    <row r="2239">
      <c r="A2239" t="inlineStr">
        <is>
          <t>2.54</t>
        </is>
      </c>
      <c r="B2239" t="inlineStr">
        <is>
          <t>Resource Instant Protein powder 400g</t>
        </is>
      </c>
      <c r="C2239" t="inlineStr">
        <is>
          <t>protein</t>
        </is>
      </c>
      <c r="D2239" s="10" t="inlineStr">
        <is>
          <t>UNKNOWN</t>
        </is>
      </c>
      <c r="E2239" t="inlineStr">
        <is>
          <t>90.0</t>
        </is>
      </c>
      <c r="F2239" t="inlineStr">
        <is>
          <t>9.4-9.6 g/100ml</t>
        </is>
      </c>
      <c r="G2239" t="inlineStr">
        <is>
          <t>Incompatible units for 'protein': product is g/100g, requirement is g/100ml</t>
        </is>
      </c>
    </row>
    <row r="2240">
      <c r="A2240" t="inlineStr">
        <is>
          <t>2.54</t>
        </is>
      </c>
      <c r="B2240" t="inlineStr">
        <is>
          <t>Resource Instant Protein powder 400g</t>
        </is>
      </c>
      <c r="C2240" t="inlineStr">
        <is>
          <t>volume</t>
        </is>
      </c>
      <c r="D2240" s="10" t="inlineStr">
        <is>
          <t>UNKNOWN</t>
        </is>
      </c>
      <c r="E2240" t="inlineStr">
        <is>
          <t>400.0 g</t>
        </is>
      </c>
      <c r="F2240">
        <f> 125.0 ml</f>
        <v/>
      </c>
      <c r="G2240" t="inlineStr">
        <is>
          <t>Not comparable: product in g, requirement in ml</t>
        </is>
      </c>
    </row>
    <row r="2241">
      <c r="A2241" t="inlineStr">
        <is>
          <t>2.54</t>
        </is>
      </c>
      <c r="B2241" t="inlineStr">
        <is>
          <t>Resource Instant Protein powder 400g</t>
        </is>
      </c>
      <c r="C2241" t="inlineStr">
        <is>
          <t>gluten_free</t>
        </is>
      </c>
      <c r="D2241" s="9" t="inlineStr">
        <is>
          <t>PASS</t>
        </is>
      </c>
      <c r="E2241" t="inlineStr">
        <is>
          <t>True</t>
        </is>
      </c>
      <c r="F2241" t="inlineStr">
        <is>
          <t>True</t>
        </is>
      </c>
      <c r="G2241" t="inlineStr"/>
    </row>
    <row r="2242">
      <c r="A2242" t="inlineStr">
        <is>
          <t>2.54</t>
        </is>
      </c>
      <c r="B2242" t="inlineStr">
        <is>
          <t>Resource Glutamin 20x5g</t>
        </is>
      </c>
      <c r="C2242" t="inlineStr">
        <is>
          <t>energy</t>
        </is>
      </c>
      <c r="D2242" s="10" t="inlineStr">
        <is>
          <t>UNKNOWN</t>
        </is>
      </c>
      <c r="E2242" t="inlineStr">
        <is>
          <t>400.0</t>
        </is>
      </c>
      <c r="F2242">
        <f> 2.4 kkal/ml</f>
        <v/>
      </c>
      <c r="G2242" t="inlineStr">
        <is>
          <t>Incompatible units for 'energy': product is kcal/100g, requirement is kcal/100ml</t>
        </is>
      </c>
    </row>
    <row r="2243">
      <c r="A2243" t="inlineStr">
        <is>
          <t>2.54</t>
        </is>
      </c>
      <c r="B2243" t="inlineStr">
        <is>
          <t>Resource Glutamin 20x5g</t>
        </is>
      </c>
      <c r="C2243" t="inlineStr">
        <is>
          <t>protein</t>
        </is>
      </c>
      <c r="D2243" s="10" t="inlineStr">
        <is>
          <t>UNKNOWN</t>
        </is>
      </c>
      <c r="E2243" t="inlineStr">
        <is>
          <t>100.0</t>
        </is>
      </c>
      <c r="F2243" t="inlineStr">
        <is>
          <t>9.4-9.6 g/100ml</t>
        </is>
      </c>
      <c r="G2243" t="inlineStr">
        <is>
          <t>Incompatible units for 'protein': product is g/100g, requirement is g/100ml</t>
        </is>
      </c>
    </row>
    <row r="2244">
      <c r="A2244" t="inlineStr">
        <is>
          <t>2.54</t>
        </is>
      </c>
      <c r="B2244" t="inlineStr">
        <is>
          <t>Resource Glutamin 20x5g</t>
        </is>
      </c>
      <c r="C2244" t="inlineStr">
        <is>
          <t>volume</t>
        </is>
      </c>
      <c r="D2244" s="10" t="inlineStr">
        <is>
          <t>UNKNOWN</t>
        </is>
      </c>
      <c r="E2244" t="inlineStr">
        <is>
          <t>100.0 g</t>
        </is>
      </c>
      <c r="F2244">
        <f> 125.0 ml</f>
        <v/>
      </c>
      <c r="G2244" t="inlineStr">
        <is>
          <t>Not comparable: product in g, requirement in ml</t>
        </is>
      </c>
    </row>
    <row r="2245">
      <c r="A2245" t="inlineStr">
        <is>
          <t>2.54</t>
        </is>
      </c>
      <c r="B2245" t="inlineStr">
        <is>
          <t>Resource Glutamin 20x5g</t>
        </is>
      </c>
      <c r="C2245" t="inlineStr">
        <is>
          <t>gluten_free</t>
        </is>
      </c>
      <c r="D2245" s="9" t="inlineStr">
        <is>
          <t>PASS</t>
        </is>
      </c>
      <c r="E2245" t="inlineStr">
        <is>
          <t>True</t>
        </is>
      </c>
      <c r="F2245" t="inlineStr">
        <is>
          <t>True</t>
        </is>
      </c>
      <c r="G2245" t="inlineStr"/>
    </row>
    <row r="2246">
      <c r="A2246" t="inlineStr">
        <is>
          <t>2.55</t>
        </is>
      </c>
      <c r="B2246" t="inlineStr">
        <is>
          <t>Resource Junior powder 400g</t>
        </is>
      </c>
      <c r="C2246" t="inlineStr">
        <is>
          <t>energy</t>
        </is>
      </c>
      <c r="D2246" s="10" t="inlineStr">
        <is>
          <t>UNKNOWN</t>
        </is>
      </c>
      <c r="E2246" t="inlineStr">
        <is>
          <t>470.0</t>
        </is>
      </c>
      <c r="F2246">
        <f> 2.4 kkal/ml</f>
        <v/>
      </c>
      <c r="G2246" t="inlineStr">
        <is>
          <t>Incompatible units for 'energy': product is kcal/100g, requirement is kcal/100ml</t>
        </is>
      </c>
    </row>
    <row r="2247">
      <c r="A2247" t="inlineStr">
        <is>
          <t>2.55</t>
        </is>
      </c>
      <c r="B2247" t="inlineStr">
        <is>
          <t>Resource Junior powder 400g</t>
        </is>
      </c>
      <c r="C2247" t="inlineStr">
        <is>
          <t>protein</t>
        </is>
      </c>
      <c r="D2247" s="10" t="inlineStr">
        <is>
          <t>UNKNOWN</t>
        </is>
      </c>
      <c r="E2247" t="inlineStr">
        <is>
          <t>13.9</t>
        </is>
      </c>
      <c r="F2247" t="inlineStr">
        <is>
          <t>9.4-9.6 g/100ml</t>
        </is>
      </c>
      <c r="G2247" t="inlineStr">
        <is>
          <t>Incompatible units for 'protein': product is g/100g, requirement is g/100ml</t>
        </is>
      </c>
    </row>
    <row r="2248">
      <c r="A2248" t="inlineStr">
        <is>
          <t>2.55</t>
        </is>
      </c>
      <c r="B2248" t="inlineStr">
        <is>
          <t>Resource Junior powder 400g</t>
        </is>
      </c>
      <c r="C2248" t="inlineStr">
        <is>
          <t>volume</t>
        </is>
      </c>
      <c r="D2248" s="10" t="inlineStr">
        <is>
          <t>UNKNOWN</t>
        </is>
      </c>
      <c r="E2248" t="inlineStr">
        <is>
          <t>400.0 g</t>
        </is>
      </c>
      <c r="F2248">
        <f> 125.0 ml</f>
        <v/>
      </c>
      <c r="G2248" t="inlineStr">
        <is>
          <t>Not comparable: product in g, requirement in ml</t>
        </is>
      </c>
    </row>
    <row r="2249">
      <c r="A2249" t="inlineStr">
        <is>
          <t>2.55</t>
        </is>
      </c>
      <c r="B2249" t="inlineStr">
        <is>
          <t>Resource Junior powder 400g</t>
        </is>
      </c>
      <c r="C2249" t="inlineStr">
        <is>
          <t>gluten_free</t>
        </is>
      </c>
      <c r="D2249" s="9" t="inlineStr">
        <is>
          <t>PASS</t>
        </is>
      </c>
      <c r="E2249" t="inlineStr">
        <is>
          <t>True</t>
        </is>
      </c>
      <c r="F2249" t="inlineStr">
        <is>
          <t>True</t>
        </is>
      </c>
      <c r="G2249" t="inlineStr"/>
    </row>
    <row r="2250">
      <c r="A2250" t="inlineStr">
        <is>
          <t>2.55</t>
        </is>
      </c>
      <c r="B2250" t="inlineStr">
        <is>
          <t>Resource Instant Protein powder 400g</t>
        </is>
      </c>
      <c r="C2250" t="inlineStr">
        <is>
          <t>energy</t>
        </is>
      </c>
      <c r="D2250" s="10" t="inlineStr">
        <is>
          <t>UNKNOWN</t>
        </is>
      </c>
      <c r="E2250" t="inlineStr">
        <is>
          <t>371.0</t>
        </is>
      </c>
      <c r="F2250">
        <f> 2.4 kkal/ml</f>
        <v/>
      </c>
      <c r="G2250" t="inlineStr">
        <is>
          <t>Incompatible units for 'energy': product is kcal/100g, requirement is kcal/100ml</t>
        </is>
      </c>
    </row>
    <row r="2251">
      <c r="A2251" t="inlineStr">
        <is>
          <t>2.55</t>
        </is>
      </c>
      <c r="B2251" t="inlineStr">
        <is>
          <t>Resource Instant Protein powder 400g</t>
        </is>
      </c>
      <c r="C2251" t="inlineStr">
        <is>
          <t>protein</t>
        </is>
      </c>
      <c r="D2251" s="10" t="inlineStr">
        <is>
          <t>UNKNOWN</t>
        </is>
      </c>
      <c r="E2251" t="inlineStr">
        <is>
          <t>90.0</t>
        </is>
      </c>
      <c r="F2251" t="inlineStr">
        <is>
          <t>9.4-9.6 g/100ml</t>
        </is>
      </c>
      <c r="G2251" t="inlineStr">
        <is>
          <t>Incompatible units for 'protein': product is g/100g, requirement is g/100ml</t>
        </is>
      </c>
    </row>
    <row r="2252">
      <c r="A2252" t="inlineStr">
        <is>
          <t>2.55</t>
        </is>
      </c>
      <c r="B2252" t="inlineStr">
        <is>
          <t>Resource Instant Protein powder 400g</t>
        </is>
      </c>
      <c r="C2252" t="inlineStr">
        <is>
          <t>volume</t>
        </is>
      </c>
      <c r="D2252" s="10" t="inlineStr">
        <is>
          <t>UNKNOWN</t>
        </is>
      </c>
      <c r="E2252" t="inlineStr">
        <is>
          <t>400.0 g</t>
        </is>
      </c>
      <c r="F2252">
        <f> 125.0 ml</f>
        <v/>
      </c>
      <c r="G2252" t="inlineStr">
        <is>
          <t>Not comparable: product in g, requirement in ml</t>
        </is>
      </c>
    </row>
    <row r="2253">
      <c r="A2253" t="inlineStr">
        <is>
          <t>2.55</t>
        </is>
      </c>
      <c r="B2253" t="inlineStr">
        <is>
          <t>Resource Instant Protein powder 400g</t>
        </is>
      </c>
      <c r="C2253" t="inlineStr">
        <is>
          <t>gluten_free</t>
        </is>
      </c>
      <c r="D2253" s="9" t="inlineStr">
        <is>
          <t>PASS</t>
        </is>
      </c>
      <c r="E2253" t="inlineStr">
        <is>
          <t>True</t>
        </is>
      </c>
      <c r="F2253" t="inlineStr">
        <is>
          <t>True</t>
        </is>
      </c>
      <c r="G2253" t="inlineStr"/>
    </row>
    <row r="2254">
      <c r="A2254" t="inlineStr">
        <is>
          <t>2.55</t>
        </is>
      </c>
      <c r="B2254" t="inlineStr">
        <is>
          <t>Resource Glutamin 20x5g</t>
        </is>
      </c>
      <c r="C2254" t="inlineStr">
        <is>
          <t>energy</t>
        </is>
      </c>
      <c r="D2254" s="10" t="inlineStr">
        <is>
          <t>UNKNOWN</t>
        </is>
      </c>
      <c r="E2254" t="inlineStr">
        <is>
          <t>400.0</t>
        </is>
      </c>
      <c r="F2254">
        <f> 2.4 kkal/ml</f>
        <v/>
      </c>
      <c r="G2254" t="inlineStr">
        <is>
          <t>Incompatible units for 'energy': product is kcal/100g, requirement is kcal/100ml</t>
        </is>
      </c>
    </row>
    <row r="2255">
      <c r="A2255" t="inlineStr">
        <is>
          <t>2.55</t>
        </is>
      </c>
      <c r="B2255" t="inlineStr">
        <is>
          <t>Resource Glutamin 20x5g</t>
        </is>
      </c>
      <c r="C2255" t="inlineStr">
        <is>
          <t>protein</t>
        </is>
      </c>
      <c r="D2255" s="10" t="inlineStr">
        <is>
          <t>UNKNOWN</t>
        </is>
      </c>
      <c r="E2255" t="inlineStr">
        <is>
          <t>100.0</t>
        </is>
      </c>
      <c r="F2255" t="inlineStr">
        <is>
          <t>9.4-9.6 g/100ml</t>
        </is>
      </c>
      <c r="G2255" t="inlineStr">
        <is>
          <t>Incompatible units for 'protein': product is g/100g, requirement is g/100ml</t>
        </is>
      </c>
    </row>
    <row r="2256">
      <c r="A2256" t="inlineStr">
        <is>
          <t>2.55</t>
        </is>
      </c>
      <c r="B2256" t="inlineStr">
        <is>
          <t>Resource Glutamin 20x5g</t>
        </is>
      </c>
      <c r="C2256" t="inlineStr">
        <is>
          <t>volume</t>
        </is>
      </c>
      <c r="D2256" s="10" t="inlineStr">
        <is>
          <t>UNKNOWN</t>
        </is>
      </c>
      <c r="E2256" t="inlineStr">
        <is>
          <t>100.0 g</t>
        </is>
      </c>
      <c r="F2256">
        <f> 125.0 ml</f>
        <v/>
      </c>
      <c r="G2256" t="inlineStr">
        <is>
          <t>Not comparable: product in g, requirement in ml</t>
        </is>
      </c>
    </row>
    <row r="2257">
      <c r="A2257" t="inlineStr">
        <is>
          <t>2.55</t>
        </is>
      </c>
      <c r="B2257" t="inlineStr">
        <is>
          <t>Resource Glutamin 20x5g</t>
        </is>
      </c>
      <c r="C2257" t="inlineStr">
        <is>
          <t>gluten_free</t>
        </is>
      </c>
      <c r="D2257" s="9" t="inlineStr">
        <is>
          <t>PASS</t>
        </is>
      </c>
      <c r="E2257" t="inlineStr">
        <is>
          <t>True</t>
        </is>
      </c>
      <c r="F2257" t="inlineStr">
        <is>
          <t>True</t>
        </is>
      </c>
      <c r="G2257" t="inlineStr"/>
    </row>
    <row r="2258">
      <c r="A2258" t="inlineStr">
        <is>
          <t>2.56</t>
        </is>
      </c>
      <c r="B2258" t="inlineStr">
        <is>
          <t>Resource Junior powder 400g</t>
        </is>
      </c>
      <c r="C2258" t="inlineStr">
        <is>
          <t>energy</t>
        </is>
      </c>
      <c r="D2258" s="10" t="inlineStr">
        <is>
          <t>UNKNOWN</t>
        </is>
      </c>
      <c r="E2258" t="inlineStr">
        <is>
          <t>470.0</t>
        </is>
      </c>
      <c r="F2258">
        <f> 2.4 kkal/ml</f>
        <v/>
      </c>
      <c r="G2258" t="inlineStr">
        <is>
          <t>Incompatible units for 'energy': product is kcal/100g, requirement is kcal/100ml</t>
        </is>
      </c>
    </row>
    <row r="2259">
      <c r="A2259" t="inlineStr">
        <is>
          <t>2.56</t>
        </is>
      </c>
      <c r="B2259" t="inlineStr">
        <is>
          <t>Resource Junior powder 400g</t>
        </is>
      </c>
      <c r="C2259" t="inlineStr">
        <is>
          <t>protein</t>
        </is>
      </c>
      <c r="D2259" s="10" t="inlineStr">
        <is>
          <t>UNKNOWN</t>
        </is>
      </c>
      <c r="E2259" t="inlineStr">
        <is>
          <t>13.9</t>
        </is>
      </c>
      <c r="F2259" t="inlineStr">
        <is>
          <t>9.4-9.6 g/100ml</t>
        </is>
      </c>
      <c r="G2259" t="inlineStr">
        <is>
          <t>Incompatible units for 'protein': product is g/100g, requirement is g/100ml</t>
        </is>
      </c>
    </row>
    <row r="2260">
      <c r="A2260" t="inlineStr">
        <is>
          <t>2.56</t>
        </is>
      </c>
      <c r="B2260" t="inlineStr">
        <is>
          <t>Resource Junior powder 400g</t>
        </is>
      </c>
      <c r="C2260" t="inlineStr">
        <is>
          <t>volume</t>
        </is>
      </c>
      <c r="D2260" s="10" t="inlineStr">
        <is>
          <t>UNKNOWN</t>
        </is>
      </c>
      <c r="E2260" t="inlineStr">
        <is>
          <t>400.0 g</t>
        </is>
      </c>
      <c r="F2260">
        <f> 125.0 ml</f>
        <v/>
      </c>
      <c r="G2260" t="inlineStr">
        <is>
          <t>Not comparable: product in g, requirement in ml</t>
        </is>
      </c>
    </row>
    <row r="2261">
      <c r="A2261" t="inlineStr">
        <is>
          <t>2.56</t>
        </is>
      </c>
      <c r="B2261" t="inlineStr">
        <is>
          <t>Resource Junior powder 400g</t>
        </is>
      </c>
      <c r="C2261" t="inlineStr">
        <is>
          <t>gluten_free</t>
        </is>
      </c>
      <c r="D2261" s="9" t="inlineStr">
        <is>
          <t>PASS</t>
        </is>
      </c>
      <c r="E2261" t="inlineStr">
        <is>
          <t>True</t>
        </is>
      </c>
      <c r="F2261" t="inlineStr">
        <is>
          <t>True</t>
        </is>
      </c>
      <c r="G2261" t="inlineStr"/>
    </row>
    <row r="2262">
      <c r="A2262" t="inlineStr">
        <is>
          <t>2.56</t>
        </is>
      </c>
      <c r="B2262" t="inlineStr">
        <is>
          <t>Resource Instant Protein powder 400g</t>
        </is>
      </c>
      <c r="C2262" t="inlineStr">
        <is>
          <t>energy</t>
        </is>
      </c>
      <c r="D2262" s="10" t="inlineStr">
        <is>
          <t>UNKNOWN</t>
        </is>
      </c>
      <c r="E2262" t="inlineStr">
        <is>
          <t>371.0</t>
        </is>
      </c>
      <c r="F2262">
        <f> 2.4 kkal/ml</f>
        <v/>
      </c>
      <c r="G2262" t="inlineStr">
        <is>
          <t>Incompatible units for 'energy': product is kcal/100g, requirement is kcal/100ml</t>
        </is>
      </c>
    </row>
    <row r="2263">
      <c r="A2263" t="inlineStr">
        <is>
          <t>2.56</t>
        </is>
      </c>
      <c r="B2263" t="inlineStr">
        <is>
          <t>Resource Instant Protein powder 400g</t>
        </is>
      </c>
      <c r="C2263" t="inlineStr">
        <is>
          <t>protein</t>
        </is>
      </c>
      <c r="D2263" s="10" t="inlineStr">
        <is>
          <t>UNKNOWN</t>
        </is>
      </c>
      <c r="E2263" t="inlineStr">
        <is>
          <t>90.0</t>
        </is>
      </c>
      <c r="F2263" t="inlineStr">
        <is>
          <t>9.4-9.6 g/100ml</t>
        </is>
      </c>
      <c r="G2263" t="inlineStr">
        <is>
          <t>Incompatible units for 'protein': product is g/100g, requirement is g/100ml</t>
        </is>
      </c>
    </row>
    <row r="2264">
      <c r="A2264" t="inlineStr">
        <is>
          <t>2.56</t>
        </is>
      </c>
      <c r="B2264" t="inlineStr">
        <is>
          <t>Resource Instant Protein powder 400g</t>
        </is>
      </c>
      <c r="C2264" t="inlineStr">
        <is>
          <t>volume</t>
        </is>
      </c>
      <c r="D2264" s="10" t="inlineStr">
        <is>
          <t>UNKNOWN</t>
        </is>
      </c>
      <c r="E2264" t="inlineStr">
        <is>
          <t>400.0 g</t>
        </is>
      </c>
      <c r="F2264">
        <f> 125.0 ml</f>
        <v/>
      </c>
      <c r="G2264" t="inlineStr">
        <is>
          <t>Not comparable: product in g, requirement in ml</t>
        </is>
      </c>
    </row>
    <row r="2265">
      <c r="A2265" t="inlineStr">
        <is>
          <t>2.56</t>
        </is>
      </c>
      <c r="B2265" t="inlineStr">
        <is>
          <t>Resource Instant Protein powder 400g</t>
        </is>
      </c>
      <c r="C2265" t="inlineStr">
        <is>
          <t>gluten_free</t>
        </is>
      </c>
      <c r="D2265" s="9" t="inlineStr">
        <is>
          <t>PASS</t>
        </is>
      </c>
      <c r="E2265" t="inlineStr">
        <is>
          <t>True</t>
        </is>
      </c>
      <c r="F2265" t="inlineStr">
        <is>
          <t>True</t>
        </is>
      </c>
      <c r="G2265" t="inlineStr"/>
    </row>
    <row r="2266">
      <c r="A2266" t="inlineStr">
        <is>
          <t>2.56</t>
        </is>
      </c>
      <c r="B2266" t="inlineStr">
        <is>
          <t>Resource Glutamin 20x5g</t>
        </is>
      </c>
      <c r="C2266" t="inlineStr">
        <is>
          <t>energy</t>
        </is>
      </c>
      <c r="D2266" s="10" t="inlineStr">
        <is>
          <t>UNKNOWN</t>
        </is>
      </c>
      <c r="E2266" t="inlineStr">
        <is>
          <t>400.0</t>
        </is>
      </c>
      <c r="F2266">
        <f> 2.4 kkal/ml</f>
        <v/>
      </c>
      <c r="G2266" t="inlineStr">
        <is>
          <t>Incompatible units for 'energy': product is kcal/100g, requirement is kcal/100ml</t>
        </is>
      </c>
    </row>
    <row r="2267">
      <c r="A2267" t="inlineStr">
        <is>
          <t>2.56</t>
        </is>
      </c>
      <c r="B2267" t="inlineStr">
        <is>
          <t>Resource Glutamin 20x5g</t>
        </is>
      </c>
      <c r="C2267" t="inlineStr">
        <is>
          <t>protein</t>
        </is>
      </c>
      <c r="D2267" s="10" t="inlineStr">
        <is>
          <t>UNKNOWN</t>
        </is>
      </c>
      <c r="E2267" t="inlineStr">
        <is>
          <t>100.0</t>
        </is>
      </c>
      <c r="F2267" t="inlineStr">
        <is>
          <t>9.4-9.6 g/100ml</t>
        </is>
      </c>
      <c r="G2267" t="inlineStr">
        <is>
          <t>Incompatible units for 'protein': product is g/100g, requirement is g/100ml</t>
        </is>
      </c>
    </row>
    <row r="2268">
      <c r="A2268" t="inlineStr">
        <is>
          <t>2.56</t>
        </is>
      </c>
      <c r="B2268" t="inlineStr">
        <is>
          <t>Resource Glutamin 20x5g</t>
        </is>
      </c>
      <c r="C2268" t="inlineStr">
        <is>
          <t>volume</t>
        </is>
      </c>
      <c r="D2268" s="10" t="inlineStr">
        <is>
          <t>UNKNOWN</t>
        </is>
      </c>
      <c r="E2268" t="inlineStr">
        <is>
          <t>100.0 g</t>
        </is>
      </c>
      <c r="F2268">
        <f> 125.0 ml</f>
        <v/>
      </c>
      <c r="G2268" t="inlineStr">
        <is>
          <t>Not comparable: product in g, requirement in ml</t>
        </is>
      </c>
    </row>
    <row r="2269">
      <c r="A2269" t="inlineStr">
        <is>
          <t>2.56</t>
        </is>
      </c>
      <c r="B2269" t="inlineStr">
        <is>
          <t>Resource Glutamin 20x5g</t>
        </is>
      </c>
      <c r="C2269" t="inlineStr">
        <is>
          <t>gluten_free</t>
        </is>
      </c>
      <c r="D2269" s="9" t="inlineStr">
        <is>
          <t>PASS</t>
        </is>
      </c>
      <c r="E2269" t="inlineStr">
        <is>
          <t>True</t>
        </is>
      </c>
      <c r="F2269" t="inlineStr">
        <is>
          <t>True</t>
        </is>
      </c>
      <c r="G2269" t="inlineStr"/>
    </row>
    <row r="2270">
      <c r="A2270" t="inlineStr">
        <is>
          <t>2.57</t>
        </is>
      </c>
      <c r="B2270" t="inlineStr">
        <is>
          <t>Resource Junior powder 400g</t>
        </is>
      </c>
      <c r="C2270" t="inlineStr">
        <is>
          <t>energy</t>
        </is>
      </c>
      <c r="D2270" s="10" t="inlineStr">
        <is>
          <t>UNKNOWN</t>
        </is>
      </c>
      <c r="E2270" t="inlineStr">
        <is>
          <t>470.0</t>
        </is>
      </c>
      <c r="F2270">
        <f> 2.4 kkal/ml</f>
        <v/>
      </c>
      <c r="G2270" t="inlineStr">
        <is>
          <t>Incompatible units for 'energy': product is kcal/100g, requirement is kcal/100ml</t>
        </is>
      </c>
    </row>
    <row r="2271">
      <c r="A2271" t="inlineStr">
        <is>
          <t>2.57</t>
        </is>
      </c>
      <c r="B2271" t="inlineStr">
        <is>
          <t>Resource Junior powder 400g</t>
        </is>
      </c>
      <c r="C2271" t="inlineStr">
        <is>
          <t>protein</t>
        </is>
      </c>
      <c r="D2271" s="10" t="inlineStr">
        <is>
          <t>UNKNOWN</t>
        </is>
      </c>
      <c r="E2271" t="inlineStr">
        <is>
          <t>13.9</t>
        </is>
      </c>
      <c r="F2271" t="inlineStr">
        <is>
          <t>9.4-9.6 g/100ml</t>
        </is>
      </c>
      <c r="G2271" t="inlineStr">
        <is>
          <t>Incompatible units for 'protein': product is g/100g, requirement is g/100ml</t>
        </is>
      </c>
    </row>
    <row r="2272">
      <c r="A2272" t="inlineStr">
        <is>
          <t>2.57</t>
        </is>
      </c>
      <c r="B2272" t="inlineStr">
        <is>
          <t>Resource Junior powder 400g</t>
        </is>
      </c>
      <c r="C2272" t="inlineStr">
        <is>
          <t>volume</t>
        </is>
      </c>
      <c r="D2272" s="10" t="inlineStr">
        <is>
          <t>UNKNOWN</t>
        </is>
      </c>
      <c r="E2272" t="inlineStr">
        <is>
          <t>400.0 g</t>
        </is>
      </c>
      <c r="F2272">
        <f> 125.0 ml</f>
        <v/>
      </c>
      <c r="G2272" t="inlineStr">
        <is>
          <t>Not comparable: product in g, requirement in ml</t>
        </is>
      </c>
    </row>
    <row r="2273">
      <c r="A2273" t="inlineStr">
        <is>
          <t>2.57</t>
        </is>
      </c>
      <c r="B2273" t="inlineStr">
        <is>
          <t>Resource Junior powder 400g</t>
        </is>
      </c>
      <c r="C2273" t="inlineStr">
        <is>
          <t>gluten_free</t>
        </is>
      </c>
      <c r="D2273" s="9" t="inlineStr">
        <is>
          <t>PASS</t>
        </is>
      </c>
      <c r="E2273" t="inlineStr">
        <is>
          <t>True</t>
        </is>
      </c>
      <c r="F2273" t="inlineStr">
        <is>
          <t>True</t>
        </is>
      </c>
      <c r="G2273" t="inlineStr"/>
    </row>
    <row r="2274">
      <c r="A2274" t="inlineStr">
        <is>
          <t>2.57</t>
        </is>
      </c>
      <c r="B2274" t="inlineStr">
        <is>
          <t>Resource Instant Protein powder 400g</t>
        </is>
      </c>
      <c r="C2274" t="inlineStr">
        <is>
          <t>energy</t>
        </is>
      </c>
      <c r="D2274" s="10" t="inlineStr">
        <is>
          <t>UNKNOWN</t>
        </is>
      </c>
      <c r="E2274" t="inlineStr">
        <is>
          <t>371.0</t>
        </is>
      </c>
      <c r="F2274">
        <f> 2.4 kkal/ml</f>
        <v/>
      </c>
      <c r="G2274" t="inlineStr">
        <is>
          <t>Incompatible units for 'energy': product is kcal/100g, requirement is kcal/100ml</t>
        </is>
      </c>
    </row>
    <row r="2275">
      <c r="A2275" t="inlineStr">
        <is>
          <t>2.57</t>
        </is>
      </c>
      <c r="B2275" t="inlineStr">
        <is>
          <t>Resource Instant Protein powder 400g</t>
        </is>
      </c>
      <c r="C2275" t="inlineStr">
        <is>
          <t>protein</t>
        </is>
      </c>
      <c r="D2275" s="10" t="inlineStr">
        <is>
          <t>UNKNOWN</t>
        </is>
      </c>
      <c r="E2275" t="inlineStr">
        <is>
          <t>90.0</t>
        </is>
      </c>
      <c r="F2275" t="inlineStr">
        <is>
          <t>9.4-9.6 g/100ml</t>
        </is>
      </c>
      <c r="G2275" t="inlineStr">
        <is>
          <t>Incompatible units for 'protein': product is g/100g, requirement is g/100ml</t>
        </is>
      </c>
    </row>
    <row r="2276">
      <c r="A2276" t="inlineStr">
        <is>
          <t>2.57</t>
        </is>
      </c>
      <c r="B2276" t="inlineStr">
        <is>
          <t>Resource Instant Protein powder 400g</t>
        </is>
      </c>
      <c r="C2276" t="inlineStr">
        <is>
          <t>volume</t>
        </is>
      </c>
      <c r="D2276" s="10" t="inlineStr">
        <is>
          <t>UNKNOWN</t>
        </is>
      </c>
      <c r="E2276" t="inlineStr">
        <is>
          <t>400.0 g</t>
        </is>
      </c>
      <c r="F2276">
        <f> 125.0 ml</f>
        <v/>
      </c>
      <c r="G2276" t="inlineStr">
        <is>
          <t>Not comparable: product in g, requirement in ml</t>
        </is>
      </c>
    </row>
    <row r="2277">
      <c r="A2277" t="inlineStr">
        <is>
          <t>2.57</t>
        </is>
      </c>
      <c r="B2277" t="inlineStr">
        <is>
          <t>Resource Instant Protein powder 400g</t>
        </is>
      </c>
      <c r="C2277" t="inlineStr">
        <is>
          <t>gluten_free</t>
        </is>
      </c>
      <c r="D2277" s="9" t="inlineStr">
        <is>
          <t>PASS</t>
        </is>
      </c>
      <c r="E2277" t="inlineStr">
        <is>
          <t>True</t>
        </is>
      </c>
      <c r="F2277" t="inlineStr">
        <is>
          <t>True</t>
        </is>
      </c>
      <c r="G2277" t="inlineStr"/>
    </row>
    <row r="2278">
      <c r="A2278" t="inlineStr">
        <is>
          <t>2.57</t>
        </is>
      </c>
      <c r="B2278" t="inlineStr">
        <is>
          <t>Resource Glutamin 20x5g</t>
        </is>
      </c>
      <c r="C2278" t="inlineStr">
        <is>
          <t>energy</t>
        </is>
      </c>
      <c r="D2278" s="10" t="inlineStr">
        <is>
          <t>UNKNOWN</t>
        </is>
      </c>
      <c r="E2278" t="inlineStr">
        <is>
          <t>400.0</t>
        </is>
      </c>
      <c r="F2278">
        <f> 2.4 kkal/ml</f>
        <v/>
      </c>
      <c r="G2278" t="inlineStr">
        <is>
          <t>Incompatible units for 'energy': product is kcal/100g, requirement is kcal/100ml</t>
        </is>
      </c>
    </row>
    <row r="2279">
      <c r="A2279" t="inlineStr">
        <is>
          <t>2.57</t>
        </is>
      </c>
      <c r="B2279" t="inlineStr">
        <is>
          <t>Resource Glutamin 20x5g</t>
        </is>
      </c>
      <c r="C2279" t="inlineStr">
        <is>
          <t>protein</t>
        </is>
      </c>
      <c r="D2279" s="10" t="inlineStr">
        <is>
          <t>UNKNOWN</t>
        </is>
      </c>
      <c r="E2279" t="inlineStr">
        <is>
          <t>100.0</t>
        </is>
      </c>
      <c r="F2279" t="inlineStr">
        <is>
          <t>9.4-9.6 g/100ml</t>
        </is>
      </c>
      <c r="G2279" t="inlineStr">
        <is>
          <t>Incompatible units for 'protein': product is g/100g, requirement is g/100ml</t>
        </is>
      </c>
    </row>
    <row r="2280">
      <c r="A2280" t="inlineStr">
        <is>
          <t>2.57</t>
        </is>
      </c>
      <c r="B2280" t="inlineStr">
        <is>
          <t>Resource Glutamin 20x5g</t>
        </is>
      </c>
      <c r="C2280" t="inlineStr">
        <is>
          <t>volume</t>
        </is>
      </c>
      <c r="D2280" s="10" t="inlineStr">
        <is>
          <t>UNKNOWN</t>
        </is>
      </c>
      <c r="E2280" t="inlineStr">
        <is>
          <t>100.0 g</t>
        </is>
      </c>
      <c r="F2280">
        <f> 125.0 ml</f>
        <v/>
      </c>
      <c r="G2280" t="inlineStr">
        <is>
          <t>Not comparable: product in g, requirement in ml</t>
        </is>
      </c>
    </row>
    <row r="2281">
      <c r="A2281" t="inlineStr">
        <is>
          <t>2.57</t>
        </is>
      </c>
      <c r="B2281" t="inlineStr">
        <is>
          <t>Resource Glutamin 20x5g</t>
        </is>
      </c>
      <c r="C2281" t="inlineStr">
        <is>
          <t>gluten_free</t>
        </is>
      </c>
      <c r="D2281" s="9" t="inlineStr">
        <is>
          <t>PASS</t>
        </is>
      </c>
      <c r="E2281" t="inlineStr">
        <is>
          <t>True</t>
        </is>
      </c>
      <c r="F2281" t="inlineStr">
        <is>
          <t>True</t>
        </is>
      </c>
      <c r="G2281" t="inlineStr"/>
    </row>
    <row r="2282">
      <c r="A2282" t="inlineStr">
        <is>
          <t>2.58</t>
        </is>
      </c>
      <c r="B2282" t="inlineStr">
        <is>
          <t>Resource Junior chocolate 200ml</t>
        </is>
      </c>
      <c r="C2282" t="inlineStr">
        <is>
          <t>energy</t>
        </is>
      </c>
      <c r="D2282" s="9" t="inlineStr">
        <is>
          <t>PASS</t>
        </is>
      </c>
      <c r="E2282" t="inlineStr">
        <is>
          <t>153.0 kcal/100ml</t>
        </is>
      </c>
      <c r="F2282">
        <f> 150.0 kcal/100ml</f>
        <v/>
      </c>
      <c r="G2282" t="inlineStr"/>
    </row>
    <row r="2283">
      <c r="A2283" t="inlineStr">
        <is>
          <t>2.58</t>
        </is>
      </c>
      <c r="B2283" t="inlineStr">
        <is>
          <t>Resource Junior chocolate 200ml</t>
        </is>
      </c>
      <c r="C2283" t="inlineStr">
        <is>
          <t>volume</t>
        </is>
      </c>
      <c r="D2283" s="9" t="inlineStr">
        <is>
          <t>PASS</t>
        </is>
      </c>
      <c r="E2283" t="inlineStr">
        <is>
          <t>200.0 ml</t>
        </is>
      </c>
      <c r="F2283">
        <f> 200.0 ml</f>
        <v/>
      </c>
      <c r="G2283" t="inlineStr"/>
    </row>
    <row r="2284">
      <c r="A2284" t="inlineStr">
        <is>
          <t>2.58</t>
        </is>
      </c>
      <c r="B2284" t="inlineStr">
        <is>
          <t>Resource Junior chocolate 200ml</t>
        </is>
      </c>
      <c r="C2284" t="inlineStr">
        <is>
          <t>gluten_free</t>
        </is>
      </c>
      <c r="D2284" s="9" t="inlineStr">
        <is>
          <t>PASS</t>
        </is>
      </c>
      <c r="E2284" t="inlineStr">
        <is>
          <t>True</t>
        </is>
      </c>
      <c r="F2284" t="inlineStr">
        <is>
          <t>True</t>
        </is>
      </c>
      <c r="G2284" t="inlineStr"/>
    </row>
    <row r="2285">
      <c r="A2285" t="inlineStr">
        <is>
          <t>2.58</t>
        </is>
      </c>
      <c r="B2285" t="inlineStr">
        <is>
          <t>Resource Junior chocolate 200ml</t>
        </is>
      </c>
      <c r="C2285" t="inlineStr">
        <is>
          <t>lactose_free</t>
        </is>
      </c>
      <c r="D2285" s="10" t="inlineStr">
        <is>
          <t>UNKNOWN</t>
        </is>
      </c>
      <c r="E2285" t="inlineStr">
        <is>
          <t>N/A</t>
        </is>
      </c>
      <c r="F2285" t="inlineStr">
        <is>
          <t>True</t>
        </is>
      </c>
      <c r="G2285" t="inlineStr">
        <is>
          <t>Cannot determine 'lactose_free' for this product</t>
        </is>
      </c>
    </row>
    <row r="2286">
      <c r="A2286" t="inlineStr">
        <is>
          <t>2.58</t>
        </is>
      </c>
      <c r="B2286" t="inlineStr">
        <is>
          <t>Resource Junior vanilla 200ml</t>
        </is>
      </c>
      <c r="C2286" t="inlineStr">
        <is>
          <t>energy</t>
        </is>
      </c>
      <c r="D2286" s="9" t="inlineStr">
        <is>
          <t>PASS</t>
        </is>
      </c>
      <c r="E2286" t="inlineStr">
        <is>
          <t>153.0 kcal/100ml</t>
        </is>
      </c>
      <c r="F2286">
        <f> 150.0 kcal/100ml</f>
        <v/>
      </c>
      <c r="G2286" t="inlineStr"/>
    </row>
    <row r="2287">
      <c r="A2287" t="inlineStr">
        <is>
          <t>2.58</t>
        </is>
      </c>
      <c r="B2287" t="inlineStr">
        <is>
          <t>Resource Junior vanilla 200ml</t>
        </is>
      </c>
      <c r="C2287" t="inlineStr">
        <is>
          <t>volume</t>
        </is>
      </c>
      <c r="D2287" s="9" t="inlineStr">
        <is>
          <t>PASS</t>
        </is>
      </c>
      <c r="E2287" t="inlineStr">
        <is>
          <t>200.0 ml</t>
        </is>
      </c>
      <c r="F2287">
        <f> 200.0 ml</f>
        <v/>
      </c>
      <c r="G2287" t="inlineStr"/>
    </row>
    <row r="2288">
      <c r="A2288" t="inlineStr">
        <is>
          <t>2.58</t>
        </is>
      </c>
      <c r="B2288" t="inlineStr">
        <is>
          <t>Resource Junior vanilla 200ml</t>
        </is>
      </c>
      <c r="C2288" t="inlineStr">
        <is>
          <t>gluten_free</t>
        </is>
      </c>
      <c r="D2288" s="9" t="inlineStr">
        <is>
          <t>PASS</t>
        </is>
      </c>
      <c r="E2288" t="inlineStr">
        <is>
          <t>True</t>
        </is>
      </c>
      <c r="F2288" t="inlineStr">
        <is>
          <t>True</t>
        </is>
      </c>
      <c r="G2288" t="inlineStr"/>
    </row>
    <row r="2289">
      <c r="A2289" t="inlineStr">
        <is>
          <t>2.58</t>
        </is>
      </c>
      <c r="B2289" t="inlineStr">
        <is>
          <t>Resource Junior vanilla 200ml</t>
        </is>
      </c>
      <c r="C2289" t="inlineStr">
        <is>
          <t>lactose_free</t>
        </is>
      </c>
      <c r="D2289" s="10" t="inlineStr">
        <is>
          <t>UNKNOWN</t>
        </is>
      </c>
      <c r="E2289" t="inlineStr">
        <is>
          <t>N/A</t>
        </is>
      </c>
      <c r="F2289" t="inlineStr">
        <is>
          <t>True</t>
        </is>
      </c>
      <c r="G2289" t="inlineStr">
        <is>
          <t>Cannot determine 'lactose_free' for this product</t>
        </is>
      </c>
    </row>
    <row r="2290">
      <c r="A2290" t="inlineStr">
        <is>
          <t>2.58</t>
        </is>
      </c>
      <c r="B2290" t="inlineStr">
        <is>
          <t>Resource Junior strawberry 200ml</t>
        </is>
      </c>
      <c r="C2290" t="inlineStr">
        <is>
          <t>energy</t>
        </is>
      </c>
      <c r="D2290" s="9" t="inlineStr">
        <is>
          <t>PASS</t>
        </is>
      </c>
      <c r="E2290" t="inlineStr">
        <is>
          <t>153.0 kcal/100ml</t>
        </is>
      </c>
      <c r="F2290">
        <f> 150.0 kcal/100ml</f>
        <v/>
      </c>
      <c r="G2290" t="inlineStr"/>
    </row>
    <row r="2291">
      <c r="A2291" t="inlineStr">
        <is>
          <t>2.58</t>
        </is>
      </c>
      <c r="B2291" t="inlineStr">
        <is>
          <t>Resource Junior strawberry 200ml</t>
        </is>
      </c>
      <c r="C2291" t="inlineStr">
        <is>
          <t>volume</t>
        </is>
      </c>
      <c r="D2291" s="9" t="inlineStr">
        <is>
          <t>PASS</t>
        </is>
      </c>
      <c r="E2291" t="inlineStr">
        <is>
          <t>200.0 ml</t>
        </is>
      </c>
      <c r="F2291">
        <f> 200.0 ml</f>
        <v/>
      </c>
      <c r="G2291" t="inlineStr"/>
    </row>
    <row r="2292">
      <c r="A2292" t="inlineStr">
        <is>
          <t>2.58</t>
        </is>
      </c>
      <c r="B2292" t="inlineStr">
        <is>
          <t>Resource Junior strawberry 200ml</t>
        </is>
      </c>
      <c r="C2292" t="inlineStr">
        <is>
          <t>gluten_free</t>
        </is>
      </c>
      <c r="D2292" s="9" t="inlineStr">
        <is>
          <t>PASS</t>
        </is>
      </c>
      <c r="E2292" t="inlineStr">
        <is>
          <t>True</t>
        </is>
      </c>
      <c r="F2292" t="inlineStr">
        <is>
          <t>True</t>
        </is>
      </c>
      <c r="G2292" t="inlineStr"/>
    </row>
    <row r="2293">
      <c r="A2293" t="inlineStr">
        <is>
          <t>2.58</t>
        </is>
      </c>
      <c r="B2293" t="inlineStr">
        <is>
          <t>Resource Junior strawberry 200ml</t>
        </is>
      </c>
      <c r="C2293" t="inlineStr">
        <is>
          <t>lactose_free</t>
        </is>
      </c>
      <c r="D2293" s="10" t="inlineStr">
        <is>
          <t>UNKNOWN</t>
        </is>
      </c>
      <c r="E2293" t="inlineStr">
        <is>
          <t>N/A</t>
        </is>
      </c>
      <c r="F2293" t="inlineStr">
        <is>
          <t>True</t>
        </is>
      </c>
      <c r="G2293" t="inlineStr">
        <is>
          <t>Cannot determine 'lactose_free' for this product</t>
        </is>
      </c>
    </row>
    <row r="2294">
      <c r="A2294" t="inlineStr">
        <is>
          <t>2.59</t>
        </is>
      </c>
      <c r="B2294" t="inlineStr">
        <is>
          <t>Resource Junior chocolate 200ml</t>
        </is>
      </c>
      <c r="C2294" t="inlineStr">
        <is>
          <t>energy</t>
        </is>
      </c>
      <c r="D2294" s="9" t="inlineStr">
        <is>
          <t>PASS</t>
        </is>
      </c>
      <c r="E2294" t="inlineStr">
        <is>
          <t>153.0 kcal/100ml</t>
        </is>
      </c>
      <c r="F2294">
        <f> 150.0 kcal/100ml</f>
        <v/>
      </c>
      <c r="G2294" t="inlineStr"/>
    </row>
    <row r="2295">
      <c r="A2295" t="inlineStr">
        <is>
          <t>2.59</t>
        </is>
      </c>
      <c r="B2295" t="inlineStr">
        <is>
          <t>Resource Junior chocolate 200ml</t>
        </is>
      </c>
      <c r="C2295" t="inlineStr">
        <is>
          <t>volume</t>
        </is>
      </c>
      <c r="D2295" s="9" t="inlineStr">
        <is>
          <t>PASS</t>
        </is>
      </c>
      <c r="E2295" t="inlineStr">
        <is>
          <t>200.0 ml</t>
        </is>
      </c>
      <c r="F2295">
        <f> 200.0 ml</f>
        <v/>
      </c>
      <c r="G2295" t="inlineStr"/>
    </row>
    <row r="2296">
      <c r="A2296" t="inlineStr">
        <is>
          <t>2.59</t>
        </is>
      </c>
      <c r="B2296" t="inlineStr">
        <is>
          <t>Resource Junior chocolate 200ml</t>
        </is>
      </c>
      <c r="C2296" t="inlineStr">
        <is>
          <t>gluten_free</t>
        </is>
      </c>
      <c r="D2296" s="9" t="inlineStr">
        <is>
          <t>PASS</t>
        </is>
      </c>
      <c r="E2296" t="inlineStr">
        <is>
          <t>True</t>
        </is>
      </c>
      <c r="F2296" t="inlineStr">
        <is>
          <t>True</t>
        </is>
      </c>
      <c r="G2296" t="inlineStr"/>
    </row>
    <row r="2297">
      <c r="A2297" t="inlineStr">
        <is>
          <t>2.59</t>
        </is>
      </c>
      <c r="B2297" t="inlineStr">
        <is>
          <t>Resource Junior chocolate 200ml</t>
        </is>
      </c>
      <c r="C2297" t="inlineStr">
        <is>
          <t>lactose_free</t>
        </is>
      </c>
      <c r="D2297" s="10" t="inlineStr">
        <is>
          <t>UNKNOWN</t>
        </is>
      </c>
      <c r="E2297" t="inlineStr">
        <is>
          <t>N/A</t>
        </is>
      </c>
      <c r="F2297" t="inlineStr">
        <is>
          <t>True</t>
        </is>
      </c>
      <c r="G2297" t="inlineStr">
        <is>
          <t>Cannot determine 'lactose_free' for this product</t>
        </is>
      </c>
    </row>
    <row r="2298">
      <c r="A2298" t="inlineStr">
        <is>
          <t>2.59</t>
        </is>
      </c>
      <c r="B2298" t="inlineStr">
        <is>
          <t>Resource Junior vanilla 200ml</t>
        </is>
      </c>
      <c r="C2298" t="inlineStr">
        <is>
          <t>energy</t>
        </is>
      </c>
      <c r="D2298" s="9" t="inlineStr">
        <is>
          <t>PASS</t>
        </is>
      </c>
      <c r="E2298" t="inlineStr">
        <is>
          <t>153.0 kcal/100ml</t>
        </is>
      </c>
      <c r="F2298">
        <f> 150.0 kcal/100ml</f>
        <v/>
      </c>
      <c r="G2298" t="inlineStr"/>
    </row>
    <row r="2299">
      <c r="A2299" t="inlineStr">
        <is>
          <t>2.59</t>
        </is>
      </c>
      <c r="B2299" t="inlineStr">
        <is>
          <t>Resource Junior vanilla 200ml</t>
        </is>
      </c>
      <c r="C2299" t="inlineStr">
        <is>
          <t>volume</t>
        </is>
      </c>
      <c r="D2299" s="9" t="inlineStr">
        <is>
          <t>PASS</t>
        </is>
      </c>
      <c r="E2299" t="inlineStr">
        <is>
          <t>200.0 ml</t>
        </is>
      </c>
      <c r="F2299">
        <f> 200.0 ml</f>
        <v/>
      </c>
      <c r="G2299" t="inlineStr"/>
    </row>
    <row r="2300">
      <c r="A2300" t="inlineStr">
        <is>
          <t>2.59</t>
        </is>
      </c>
      <c r="B2300" t="inlineStr">
        <is>
          <t>Resource Junior vanilla 200ml</t>
        </is>
      </c>
      <c r="C2300" t="inlineStr">
        <is>
          <t>gluten_free</t>
        </is>
      </c>
      <c r="D2300" s="9" t="inlineStr">
        <is>
          <t>PASS</t>
        </is>
      </c>
      <c r="E2300" t="inlineStr">
        <is>
          <t>True</t>
        </is>
      </c>
      <c r="F2300" t="inlineStr">
        <is>
          <t>True</t>
        </is>
      </c>
      <c r="G2300" t="inlineStr"/>
    </row>
    <row r="2301">
      <c r="A2301" t="inlineStr">
        <is>
          <t>2.59</t>
        </is>
      </c>
      <c r="B2301" t="inlineStr">
        <is>
          <t>Resource Junior vanilla 200ml</t>
        </is>
      </c>
      <c r="C2301" t="inlineStr">
        <is>
          <t>lactose_free</t>
        </is>
      </c>
      <c r="D2301" s="10" t="inlineStr">
        <is>
          <t>UNKNOWN</t>
        </is>
      </c>
      <c r="E2301" t="inlineStr">
        <is>
          <t>N/A</t>
        </is>
      </c>
      <c r="F2301" t="inlineStr">
        <is>
          <t>True</t>
        </is>
      </c>
      <c r="G2301" t="inlineStr">
        <is>
          <t>Cannot determine 'lactose_free' for this product</t>
        </is>
      </c>
    </row>
    <row r="2302">
      <c r="A2302" t="inlineStr">
        <is>
          <t>2.59</t>
        </is>
      </c>
      <c r="B2302" t="inlineStr">
        <is>
          <t>Resource Junior strawberry 200ml</t>
        </is>
      </c>
      <c r="C2302" t="inlineStr">
        <is>
          <t>energy</t>
        </is>
      </c>
      <c r="D2302" s="9" t="inlineStr">
        <is>
          <t>PASS</t>
        </is>
      </c>
      <c r="E2302" t="inlineStr">
        <is>
          <t>153.0 kcal/100ml</t>
        </is>
      </c>
      <c r="F2302">
        <f> 150.0 kcal/100ml</f>
        <v/>
      </c>
      <c r="G2302" t="inlineStr"/>
    </row>
    <row r="2303">
      <c r="A2303" t="inlineStr">
        <is>
          <t>2.59</t>
        </is>
      </c>
      <c r="B2303" t="inlineStr">
        <is>
          <t>Resource Junior strawberry 200ml</t>
        </is>
      </c>
      <c r="C2303" t="inlineStr">
        <is>
          <t>volume</t>
        </is>
      </c>
      <c r="D2303" s="9" t="inlineStr">
        <is>
          <t>PASS</t>
        </is>
      </c>
      <c r="E2303" t="inlineStr">
        <is>
          <t>200.0 ml</t>
        </is>
      </c>
      <c r="F2303">
        <f> 200.0 ml</f>
        <v/>
      </c>
      <c r="G2303" t="inlineStr"/>
    </row>
    <row r="2304">
      <c r="A2304" t="inlineStr">
        <is>
          <t>2.59</t>
        </is>
      </c>
      <c r="B2304" t="inlineStr">
        <is>
          <t>Resource Junior strawberry 200ml</t>
        </is>
      </c>
      <c r="C2304" t="inlineStr">
        <is>
          <t>gluten_free</t>
        </is>
      </c>
      <c r="D2304" s="9" t="inlineStr">
        <is>
          <t>PASS</t>
        </is>
      </c>
      <c r="E2304" t="inlineStr">
        <is>
          <t>True</t>
        </is>
      </c>
      <c r="F2304" t="inlineStr">
        <is>
          <t>True</t>
        </is>
      </c>
      <c r="G2304" t="inlineStr"/>
    </row>
    <row r="2305">
      <c r="A2305" t="inlineStr">
        <is>
          <t>2.59</t>
        </is>
      </c>
      <c r="B2305" t="inlineStr">
        <is>
          <t>Resource Junior strawberry 200ml</t>
        </is>
      </c>
      <c r="C2305" t="inlineStr">
        <is>
          <t>lactose_free</t>
        </is>
      </c>
      <c r="D2305" s="10" t="inlineStr">
        <is>
          <t>UNKNOWN</t>
        </is>
      </c>
      <c r="E2305" t="inlineStr">
        <is>
          <t>N/A</t>
        </is>
      </c>
      <c r="F2305" t="inlineStr">
        <is>
          <t>True</t>
        </is>
      </c>
      <c r="G2305" t="inlineStr">
        <is>
          <t>Cannot determine 'lactose_free' for this product</t>
        </is>
      </c>
    </row>
    <row r="2306">
      <c r="A2306" t="inlineStr">
        <is>
          <t>2.60</t>
        </is>
      </c>
      <c r="B2306" t="inlineStr">
        <is>
          <t>Resource Junior chocolate 200ml</t>
        </is>
      </c>
      <c r="C2306" t="inlineStr">
        <is>
          <t>energy</t>
        </is>
      </c>
      <c r="D2306" s="9" t="inlineStr">
        <is>
          <t>PASS</t>
        </is>
      </c>
      <c r="E2306" t="inlineStr">
        <is>
          <t>153.0 kcal/100ml</t>
        </is>
      </c>
      <c r="F2306">
        <f> 150.0 kcal/100ml</f>
        <v/>
      </c>
      <c r="G2306" t="inlineStr"/>
    </row>
    <row r="2307">
      <c r="A2307" t="inlineStr">
        <is>
          <t>2.60</t>
        </is>
      </c>
      <c r="B2307" t="inlineStr">
        <is>
          <t>Resource Junior chocolate 200ml</t>
        </is>
      </c>
      <c r="C2307" t="inlineStr">
        <is>
          <t>volume</t>
        </is>
      </c>
      <c r="D2307" s="9" t="inlineStr">
        <is>
          <t>PASS</t>
        </is>
      </c>
      <c r="E2307" t="inlineStr">
        <is>
          <t>200.0 ml</t>
        </is>
      </c>
      <c r="F2307">
        <f> 200.0 ml</f>
        <v/>
      </c>
      <c r="G2307" t="inlineStr"/>
    </row>
    <row r="2308">
      <c r="A2308" t="inlineStr">
        <is>
          <t>2.60</t>
        </is>
      </c>
      <c r="B2308" t="inlineStr">
        <is>
          <t>Resource Junior chocolate 200ml</t>
        </is>
      </c>
      <c r="C2308" t="inlineStr">
        <is>
          <t>gluten_free</t>
        </is>
      </c>
      <c r="D2308" s="9" t="inlineStr">
        <is>
          <t>PASS</t>
        </is>
      </c>
      <c r="E2308" t="inlineStr">
        <is>
          <t>True</t>
        </is>
      </c>
      <c r="F2308" t="inlineStr">
        <is>
          <t>True</t>
        </is>
      </c>
      <c r="G2308" t="inlineStr"/>
    </row>
    <row r="2309">
      <c r="A2309" t="inlineStr">
        <is>
          <t>2.60</t>
        </is>
      </c>
      <c r="B2309" t="inlineStr">
        <is>
          <t>Resource Junior chocolate 200ml</t>
        </is>
      </c>
      <c r="C2309" t="inlineStr">
        <is>
          <t>lactose_free</t>
        </is>
      </c>
      <c r="D2309" s="10" t="inlineStr">
        <is>
          <t>UNKNOWN</t>
        </is>
      </c>
      <c r="E2309" t="inlineStr">
        <is>
          <t>N/A</t>
        </is>
      </c>
      <c r="F2309" t="inlineStr">
        <is>
          <t>True</t>
        </is>
      </c>
      <c r="G2309" t="inlineStr">
        <is>
          <t>Cannot determine 'lactose_free' for this product</t>
        </is>
      </c>
    </row>
    <row r="2310">
      <c r="A2310" t="inlineStr">
        <is>
          <t>2.60</t>
        </is>
      </c>
      <c r="B2310" t="inlineStr">
        <is>
          <t>Resource Junior vanilla 200ml</t>
        </is>
      </c>
      <c r="C2310" t="inlineStr">
        <is>
          <t>energy</t>
        </is>
      </c>
      <c r="D2310" s="9" t="inlineStr">
        <is>
          <t>PASS</t>
        </is>
      </c>
      <c r="E2310" t="inlineStr">
        <is>
          <t>153.0 kcal/100ml</t>
        </is>
      </c>
      <c r="F2310">
        <f> 150.0 kcal/100ml</f>
        <v/>
      </c>
      <c r="G2310" t="inlineStr"/>
    </row>
    <row r="2311">
      <c r="A2311" t="inlineStr">
        <is>
          <t>2.60</t>
        </is>
      </c>
      <c r="B2311" t="inlineStr">
        <is>
          <t>Resource Junior vanilla 200ml</t>
        </is>
      </c>
      <c r="C2311" t="inlineStr">
        <is>
          <t>volume</t>
        </is>
      </c>
      <c r="D2311" s="9" t="inlineStr">
        <is>
          <t>PASS</t>
        </is>
      </c>
      <c r="E2311" t="inlineStr">
        <is>
          <t>200.0 ml</t>
        </is>
      </c>
      <c r="F2311">
        <f> 200.0 ml</f>
        <v/>
      </c>
      <c r="G2311" t="inlineStr"/>
    </row>
    <row r="2312">
      <c r="A2312" t="inlineStr">
        <is>
          <t>2.60</t>
        </is>
      </c>
      <c r="B2312" t="inlineStr">
        <is>
          <t>Resource Junior vanilla 200ml</t>
        </is>
      </c>
      <c r="C2312" t="inlineStr">
        <is>
          <t>gluten_free</t>
        </is>
      </c>
      <c r="D2312" s="9" t="inlineStr">
        <is>
          <t>PASS</t>
        </is>
      </c>
      <c r="E2312" t="inlineStr">
        <is>
          <t>True</t>
        </is>
      </c>
      <c r="F2312" t="inlineStr">
        <is>
          <t>True</t>
        </is>
      </c>
      <c r="G2312" t="inlineStr"/>
    </row>
    <row r="2313">
      <c r="A2313" t="inlineStr">
        <is>
          <t>2.60</t>
        </is>
      </c>
      <c r="B2313" t="inlineStr">
        <is>
          <t>Resource Junior vanilla 200ml</t>
        </is>
      </c>
      <c r="C2313" t="inlineStr">
        <is>
          <t>lactose_free</t>
        </is>
      </c>
      <c r="D2313" s="10" t="inlineStr">
        <is>
          <t>UNKNOWN</t>
        </is>
      </c>
      <c r="E2313" t="inlineStr">
        <is>
          <t>N/A</t>
        </is>
      </c>
      <c r="F2313" t="inlineStr">
        <is>
          <t>True</t>
        </is>
      </c>
      <c r="G2313" t="inlineStr">
        <is>
          <t>Cannot determine 'lactose_free' for this product</t>
        </is>
      </c>
    </row>
    <row r="2314">
      <c r="A2314" t="inlineStr">
        <is>
          <t>2.60</t>
        </is>
      </c>
      <c r="B2314" t="inlineStr">
        <is>
          <t>Resource Junior strawberry 200ml</t>
        </is>
      </c>
      <c r="C2314" t="inlineStr">
        <is>
          <t>energy</t>
        </is>
      </c>
      <c r="D2314" s="9" t="inlineStr">
        <is>
          <t>PASS</t>
        </is>
      </c>
      <c r="E2314" t="inlineStr">
        <is>
          <t>153.0 kcal/100ml</t>
        </is>
      </c>
      <c r="F2314">
        <f> 150.0 kcal/100ml</f>
        <v/>
      </c>
      <c r="G2314" t="inlineStr"/>
    </row>
    <row r="2315">
      <c r="A2315" t="inlineStr">
        <is>
          <t>2.60</t>
        </is>
      </c>
      <c r="B2315" t="inlineStr">
        <is>
          <t>Resource Junior strawberry 200ml</t>
        </is>
      </c>
      <c r="C2315" t="inlineStr">
        <is>
          <t>volume</t>
        </is>
      </c>
      <c r="D2315" s="9" t="inlineStr">
        <is>
          <t>PASS</t>
        </is>
      </c>
      <c r="E2315" t="inlineStr">
        <is>
          <t>200.0 ml</t>
        </is>
      </c>
      <c r="F2315">
        <f> 200.0 ml</f>
        <v/>
      </c>
      <c r="G2315" t="inlineStr"/>
    </row>
    <row r="2316">
      <c r="A2316" t="inlineStr">
        <is>
          <t>2.60</t>
        </is>
      </c>
      <c r="B2316" t="inlineStr">
        <is>
          <t>Resource Junior strawberry 200ml</t>
        </is>
      </c>
      <c r="C2316" t="inlineStr">
        <is>
          <t>gluten_free</t>
        </is>
      </c>
      <c r="D2316" s="9" t="inlineStr">
        <is>
          <t>PASS</t>
        </is>
      </c>
      <c r="E2316" t="inlineStr">
        <is>
          <t>True</t>
        </is>
      </c>
      <c r="F2316" t="inlineStr">
        <is>
          <t>True</t>
        </is>
      </c>
      <c r="G2316" t="inlineStr"/>
    </row>
    <row r="2317">
      <c r="A2317" t="inlineStr">
        <is>
          <t>2.60</t>
        </is>
      </c>
      <c r="B2317" t="inlineStr">
        <is>
          <t>Resource Junior strawberry 200ml</t>
        </is>
      </c>
      <c r="C2317" t="inlineStr">
        <is>
          <t>lactose_free</t>
        </is>
      </c>
      <c r="D2317" s="10" t="inlineStr">
        <is>
          <t>UNKNOWN</t>
        </is>
      </c>
      <c r="E2317" t="inlineStr">
        <is>
          <t>N/A</t>
        </is>
      </c>
      <c r="F2317" t="inlineStr">
        <is>
          <t>True</t>
        </is>
      </c>
      <c r="G2317" t="inlineStr">
        <is>
          <t>Cannot determine 'lactose_free' for this product</t>
        </is>
      </c>
    </row>
    <row r="2318">
      <c r="A2318" t="inlineStr">
        <is>
          <t>2.61</t>
        </is>
      </c>
      <c r="B2318" t="inlineStr">
        <is>
          <t>Resource Junior powder 400g</t>
        </is>
      </c>
      <c r="C2318" t="inlineStr">
        <is>
          <t>energy</t>
        </is>
      </c>
      <c r="D2318" s="10" t="inlineStr">
        <is>
          <t>UNKNOWN</t>
        </is>
      </c>
      <c r="E2318" t="inlineStr">
        <is>
          <t>470.0</t>
        </is>
      </c>
      <c r="F2318" t="inlineStr">
        <is>
          <t>1.9-2.0 kkal/ml</t>
        </is>
      </c>
      <c r="G2318" t="inlineStr">
        <is>
          <t>Incompatible units for 'energy': product is kcal/100g, requirement is kcal/100ml</t>
        </is>
      </c>
    </row>
    <row r="2319">
      <c r="A2319" t="inlineStr">
        <is>
          <t>2.61</t>
        </is>
      </c>
      <c r="B2319" t="inlineStr">
        <is>
          <t>Resource Junior powder 400g</t>
        </is>
      </c>
      <c r="C2319" t="inlineStr">
        <is>
          <t>protein</t>
        </is>
      </c>
      <c r="D2319" s="10" t="inlineStr">
        <is>
          <t>UNKNOWN</t>
        </is>
      </c>
      <c r="E2319" t="inlineStr">
        <is>
          <t>13.9</t>
        </is>
      </c>
      <c r="F2319">
        <f> 4.0 g/100ml</f>
        <v/>
      </c>
      <c r="G2319" t="inlineStr">
        <is>
          <t>Incompatible units for 'protein': product is g/100g, requirement is g/100ml</t>
        </is>
      </c>
    </row>
    <row r="2320">
      <c r="A2320" t="inlineStr">
        <is>
          <t>2.61</t>
        </is>
      </c>
      <c r="B2320" t="inlineStr">
        <is>
          <t>Resource Junior powder 400g</t>
        </is>
      </c>
      <c r="C2320" t="inlineStr">
        <is>
          <t>volume</t>
        </is>
      </c>
      <c r="D2320" s="10" t="inlineStr">
        <is>
          <t>UNKNOWN</t>
        </is>
      </c>
      <c r="E2320" t="inlineStr">
        <is>
          <t>400.0 g</t>
        </is>
      </c>
      <c r="F2320">
        <f> 125.0 ml</f>
        <v/>
      </c>
      <c r="G2320" t="inlineStr">
        <is>
          <t>Not comparable: product in g, requirement in ml</t>
        </is>
      </c>
    </row>
    <row r="2321">
      <c r="A2321" t="inlineStr">
        <is>
          <t>2.61</t>
        </is>
      </c>
      <c r="B2321" t="inlineStr">
        <is>
          <t>Resource Junior powder 400g</t>
        </is>
      </c>
      <c r="C2321" t="inlineStr">
        <is>
          <t>gluten_free</t>
        </is>
      </c>
      <c r="D2321" s="9" t="inlineStr">
        <is>
          <t>PASS</t>
        </is>
      </c>
      <c r="E2321" t="inlineStr">
        <is>
          <t>True</t>
        </is>
      </c>
      <c r="F2321" t="inlineStr">
        <is>
          <t>True</t>
        </is>
      </c>
      <c r="G2321" t="inlineStr"/>
    </row>
    <row r="2322">
      <c r="A2322" t="inlineStr">
        <is>
          <t>2.61</t>
        </is>
      </c>
      <c r="B2322" t="inlineStr">
        <is>
          <t>Resource Instant Protein powder 400g</t>
        </is>
      </c>
      <c r="C2322" t="inlineStr">
        <is>
          <t>energy</t>
        </is>
      </c>
      <c r="D2322" s="10" t="inlineStr">
        <is>
          <t>UNKNOWN</t>
        </is>
      </c>
      <c r="E2322" t="inlineStr">
        <is>
          <t>371.0</t>
        </is>
      </c>
      <c r="F2322" t="inlineStr">
        <is>
          <t>1.9-2.0 kkal/ml</t>
        </is>
      </c>
      <c r="G2322" t="inlineStr">
        <is>
          <t>Incompatible units for 'energy': product is kcal/100g, requirement is kcal/100ml</t>
        </is>
      </c>
    </row>
    <row r="2323">
      <c r="A2323" t="inlineStr">
        <is>
          <t>2.61</t>
        </is>
      </c>
      <c r="B2323" t="inlineStr">
        <is>
          <t>Resource Instant Protein powder 400g</t>
        </is>
      </c>
      <c r="C2323" t="inlineStr">
        <is>
          <t>protein</t>
        </is>
      </c>
      <c r="D2323" s="10" t="inlineStr">
        <is>
          <t>UNKNOWN</t>
        </is>
      </c>
      <c r="E2323" t="inlineStr">
        <is>
          <t>90.0</t>
        </is>
      </c>
      <c r="F2323">
        <f> 4.0 g/100ml</f>
        <v/>
      </c>
      <c r="G2323" t="inlineStr">
        <is>
          <t>Incompatible units for 'protein': product is g/100g, requirement is g/100ml</t>
        </is>
      </c>
    </row>
    <row r="2324">
      <c r="A2324" t="inlineStr">
        <is>
          <t>2.61</t>
        </is>
      </c>
      <c r="B2324" t="inlineStr">
        <is>
          <t>Resource Instant Protein powder 400g</t>
        </is>
      </c>
      <c r="C2324" t="inlineStr">
        <is>
          <t>volume</t>
        </is>
      </c>
      <c r="D2324" s="10" t="inlineStr">
        <is>
          <t>UNKNOWN</t>
        </is>
      </c>
      <c r="E2324" t="inlineStr">
        <is>
          <t>400.0 g</t>
        </is>
      </c>
      <c r="F2324">
        <f> 125.0 ml</f>
        <v/>
      </c>
      <c r="G2324" t="inlineStr">
        <is>
          <t>Not comparable: product in g, requirement in ml</t>
        </is>
      </c>
    </row>
    <row r="2325">
      <c r="A2325" t="inlineStr">
        <is>
          <t>2.61</t>
        </is>
      </c>
      <c r="B2325" t="inlineStr">
        <is>
          <t>Resource Instant Protein powder 400g</t>
        </is>
      </c>
      <c r="C2325" t="inlineStr">
        <is>
          <t>gluten_free</t>
        </is>
      </c>
      <c r="D2325" s="9" t="inlineStr">
        <is>
          <t>PASS</t>
        </is>
      </c>
      <c r="E2325" t="inlineStr">
        <is>
          <t>True</t>
        </is>
      </c>
      <c r="F2325" t="inlineStr">
        <is>
          <t>True</t>
        </is>
      </c>
      <c r="G2325" t="inlineStr"/>
    </row>
    <row r="2326">
      <c r="A2326" t="inlineStr">
        <is>
          <t>2.61</t>
        </is>
      </c>
      <c r="B2326" t="inlineStr">
        <is>
          <t>Resource Glutamin 20x5g</t>
        </is>
      </c>
      <c r="C2326" t="inlineStr">
        <is>
          <t>energy</t>
        </is>
      </c>
      <c r="D2326" s="10" t="inlineStr">
        <is>
          <t>UNKNOWN</t>
        </is>
      </c>
      <c r="E2326" t="inlineStr">
        <is>
          <t>400.0</t>
        </is>
      </c>
      <c r="F2326" t="inlineStr">
        <is>
          <t>1.9-2.0 kkal/ml</t>
        </is>
      </c>
      <c r="G2326" t="inlineStr">
        <is>
          <t>Incompatible units for 'energy': product is kcal/100g, requirement is kcal/100ml</t>
        </is>
      </c>
    </row>
    <row r="2327">
      <c r="A2327" t="inlineStr">
        <is>
          <t>2.61</t>
        </is>
      </c>
      <c r="B2327" t="inlineStr">
        <is>
          <t>Resource Glutamin 20x5g</t>
        </is>
      </c>
      <c r="C2327" t="inlineStr">
        <is>
          <t>protein</t>
        </is>
      </c>
      <c r="D2327" s="10" t="inlineStr">
        <is>
          <t>UNKNOWN</t>
        </is>
      </c>
      <c r="E2327" t="inlineStr">
        <is>
          <t>100.0</t>
        </is>
      </c>
      <c r="F2327">
        <f> 4.0 g/100ml</f>
        <v/>
      </c>
      <c r="G2327" t="inlineStr">
        <is>
          <t>Incompatible units for 'protein': product is g/100g, requirement is g/100ml</t>
        </is>
      </c>
    </row>
    <row r="2328">
      <c r="A2328" t="inlineStr">
        <is>
          <t>2.61</t>
        </is>
      </c>
      <c r="B2328" t="inlineStr">
        <is>
          <t>Resource Glutamin 20x5g</t>
        </is>
      </c>
      <c r="C2328" t="inlineStr">
        <is>
          <t>volume</t>
        </is>
      </c>
      <c r="D2328" s="10" t="inlineStr">
        <is>
          <t>UNKNOWN</t>
        </is>
      </c>
      <c r="E2328" t="inlineStr">
        <is>
          <t>100.0 g</t>
        </is>
      </c>
      <c r="F2328">
        <f> 125.0 ml</f>
        <v/>
      </c>
      <c r="G2328" t="inlineStr">
        <is>
          <t>Not comparable: product in g, requirement in ml</t>
        </is>
      </c>
    </row>
    <row r="2329">
      <c r="A2329" t="inlineStr">
        <is>
          <t>2.61</t>
        </is>
      </c>
      <c r="B2329" t="inlineStr">
        <is>
          <t>Resource Glutamin 20x5g</t>
        </is>
      </c>
      <c r="C2329" t="inlineStr">
        <is>
          <t>gluten_free</t>
        </is>
      </c>
      <c r="D2329" s="9" t="inlineStr">
        <is>
          <t>PASS</t>
        </is>
      </c>
      <c r="E2329" t="inlineStr">
        <is>
          <t>True</t>
        </is>
      </c>
      <c r="F2329" t="inlineStr">
        <is>
          <t>True</t>
        </is>
      </c>
      <c r="G2329" t="inlineStr"/>
    </row>
    <row r="2330">
      <c r="A2330" t="inlineStr">
        <is>
          <t>2.62</t>
        </is>
      </c>
      <c r="B2330" t="inlineStr">
        <is>
          <t>Resource Junior powder 400g</t>
        </is>
      </c>
      <c r="C2330" t="inlineStr">
        <is>
          <t>energy</t>
        </is>
      </c>
      <c r="D2330" s="10" t="inlineStr">
        <is>
          <t>UNKNOWN</t>
        </is>
      </c>
      <c r="E2330" t="inlineStr">
        <is>
          <t>470.0</t>
        </is>
      </c>
      <c r="F2330" t="inlineStr">
        <is>
          <t>1.9-2.0 kkal/ml</t>
        </is>
      </c>
      <c r="G2330" t="inlineStr">
        <is>
          <t>Incompatible units for 'energy': product is kcal/100g, requirement is kcal/100ml</t>
        </is>
      </c>
    </row>
    <row r="2331">
      <c r="A2331" t="inlineStr">
        <is>
          <t>2.62</t>
        </is>
      </c>
      <c r="B2331" t="inlineStr">
        <is>
          <t>Resource Junior powder 400g</t>
        </is>
      </c>
      <c r="C2331" t="inlineStr">
        <is>
          <t>protein</t>
        </is>
      </c>
      <c r="D2331" s="10" t="inlineStr">
        <is>
          <t>UNKNOWN</t>
        </is>
      </c>
      <c r="E2331" t="inlineStr">
        <is>
          <t>13.9</t>
        </is>
      </c>
      <c r="F2331">
        <f> 7.5 g/100ml</f>
        <v/>
      </c>
      <c r="G2331" t="inlineStr">
        <is>
          <t>Incompatible units for 'protein': product is g/100g, requirement is g/100ml</t>
        </is>
      </c>
    </row>
    <row r="2332">
      <c r="A2332" t="inlineStr">
        <is>
          <t>2.62</t>
        </is>
      </c>
      <c r="B2332" t="inlineStr">
        <is>
          <t>Resource Junior powder 400g</t>
        </is>
      </c>
      <c r="C2332" t="inlineStr">
        <is>
          <t>volume</t>
        </is>
      </c>
      <c r="D2332" s="10" t="inlineStr">
        <is>
          <t>UNKNOWN</t>
        </is>
      </c>
      <c r="E2332" t="inlineStr">
        <is>
          <t>400.0 g</t>
        </is>
      </c>
      <c r="F2332">
        <f> 125.0 ml</f>
        <v/>
      </c>
      <c r="G2332" t="inlineStr">
        <is>
          <t>Not comparable: product in g, requirement in ml</t>
        </is>
      </c>
    </row>
    <row r="2333">
      <c r="A2333" t="inlineStr">
        <is>
          <t>2.62</t>
        </is>
      </c>
      <c r="B2333" t="inlineStr">
        <is>
          <t>Resource Junior powder 400g</t>
        </is>
      </c>
      <c r="C2333" t="inlineStr">
        <is>
          <t>gluten_free</t>
        </is>
      </c>
      <c r="D2333" s="9" t="inlineStr">
        <is>
          <t>PASS</t>
        </is>
      </c>
      <c r="E2333" t="inlineStr">
        <is>
          <t>True</t>
        </is>
      </c>
      <c r="F2333" t="inlineStr">
        <is>
          <t>True</t>
        </is>
      </c>
      <c r="G2333" t="inlineStr"/>
    </row>
    <row r="2334">
      <c r="A2334" t="inlineStr">
        <is>
          <t>2.62</t>
        </is>
      </c>
      <c r="B2334" t="inlineStr">
        <is>
          <t>Resource Instant Protein powder 400g</t>
        </is>
      </c>
      <c r="C2334" t="inlineStr">
        <is>
          <t>energy</t>
        </is>
      </c>
      <c r="D2334" s="10" t="inlineStr">
        <is>
          <t>UNKNOWN</t>
        </is>
      </c>
      <c r="E2334" t="inlineStr">
        <is>
          <t>371.0</t>
        </is>
      </c>
      <c r="F2334" t="inlineStr">
        <is>
          <t>1.9-2.0 kkal/ml</t>
        </is>
      </c>
      <c r="G2334" t="inlineStr">
        <is>
          <t>Incompatible units for 'energy': product is kcal/100g, requirement is kcal/100ml</t>
        </is>
      </c>
    </row>
    <row r="2335">
      <c r="A2335" t="inlineStr">
        <is>
          <t>2.62</t>
        </is>
      </c>
      <c r="B2335" t="inlineStr">
        <is>
          <t>Resource Instant Protein powder 400g</t>
        </is>
      </c>
      <c r="C2335" t="inlineStr">
        <is>
          <t>protein</t>
        </is>
      </c>
      <c r="D2335" s="10" t="inlineStr">
        <is>
          <t>UNKNOWN</t>
        </is>
      </c>
      <c r="E2335" t="inlineStr">
        <is>
          <t>90.0</t>
        </is>
      </c>
      <c r="F2335">
        <f> 7.5 g/100ml</f>
        <v/>
      </c>
      <c r="G2335" t="inlineStr">
        <is>
          <t>Incompatible units for 'protein': product is g/100g, requirement is g/100ml</t>
        </is>
      </c>
    </row>
    <row r="2336">
      <c r="A2336" t="inlineStr">
        <is>
          <t>2.62</t>
        </is>
      </c>
      <c r="B2336" t="inlineStr">
        <is>
          <t>Resource Instant Protein powder 400g</t>
        </is>
      </c>
      <c r="C2336" t="inlineStr">
        <is>
          <t>volume</t>
        </is>
      </c>
      <c r="D2336" s="10" t="inlineStr">
        <is>
          <t>UNKNOWN</t>
        </is>
      </c>
      <c r="E2336" t="inlineStr">
        <is>
          <t>400.0 g</t>
        </is>
      </c>
      <c r="F2336">
        <f> 125.0 ml</f>
        <v/>
      </c>
      <c r="G2336" t="inlineStr">
        <is>
          <t>Not comparable: product in g, requirement in ml</t>
        </is>
      </c>
    </row>
    <row r="2337">
      <c r="A2337" t="inlineStr">
        <is>
          <t>2.62</t>
        </is>
      </c>
      <c r="B2337" t="inlineStr">
        <is>
          <t>Resource Instant Protein powder 400g</t>
        </is>
      </c>
      <c r="C2337" t="inlineStr">
        <is>
          <t>gluten_free</t>
        </is>
      </c>
      <c r="D2337" s="9" t="inlineStr">
        <is>
          <t>PASS</t>
        </is>
      </c>
      <c r="E2337" t="inlineStr">
        <is>
          <t>True</t>
        </is>
      </c>
      <c r="F2337" t="inlineStr">
        <is>
          <t>True</t>
        </is>
      </c>
      <c r="G2337" t="inlineStr"/>
    </row>
    <row r="2338">
      <c r="A2338" t="inlineStr">
        <is>
          <t>2.62</t>
        </is>
      </c>
      <c r="B2338" t="inlineStr">
        <is>
          <t>Resource Glutamin 20x5g</t>
        </is>
      </c>
      <c r="C2338" t="inlineStr">
        <is>
          <t>energy</t>
        </is>
      </c>
      <c r="D2338" s="10" t="inlineStr">
        <is>
          <t>UNKNOWN</t>
        </is>
      </c>
      <c r="E2338" t="inlineStr">
        <is>
          <t>400.0</t>
        </is>
      </c>
      <c r="F2338" t="inlineStr">
        <is>
          <t>1.9-2.0 kkal/ml</t>
        </is>
      </c>
      <c r="G2338" t="inlineStr">
        <is>
          <t>Incompatible units for 'energy': product is kcal/100g, requirement is kcal/100ml</t>
        </is>
      </c>
    </row>
    <row r="2339">
      <c r="A2339" t="inlineStr">
        <is>
          <t>2.62</t>
        </is>
      </c>
      <c r="B2339" t="inlineStr">
        <is>
          <t>Resource Glutamin 20x5g</t>
        </is>
      </c>
      <c r="C2339" t="inlineStr">
        <is>
          <t>protein</t>
        </is>
      </c>
      <c r="D2339" s="10" t="inlineStr">
        <is>
          <t>UNKNOWN</t>
        </is>
      </c>
      <c r="E2339" t="inlineStr">
        <is>
          <t>100.0</t>
        </is>
      </c>
      <c r="F2339">
        <f> 7.5 g/100ml</f>
        <v/>
      </c>
      <c r="G2339" t="inlineStr">
        <is>
          <t>Incompatible units for 'protein': product is g/100g, requirement is g/100ml</t>
        </is>
      </c>
    </row>
    <row r="2340">
      <c r="A2340" t="inlineStr">
        <is>
          <t>2.62</t>
        </is>
      </c>
      <c r="B2340" t="inlineStr">
        <is>
          <t>Resource Glutamin 20x5g</t>
        </is>
      </c>
      <c r="C2340" t="inlineStr">
        <is>
          <t>volume</t>
        </is>
      </c>
      <c r="D2340" s="10" t="inlineStr">
        <is>
          <t>UNKNOWN</t>
        </is>
      </c>
      <c r="E2340" t="inlineStr">
        <is>
          <t>100.0 g</t>
        </is>
      </c>
      <c r="F2340">
        <f> 125.0 ml</f>
        <v/>
      </c>
      <c r="G2340" t="inlineStr">
        <is>
          <t>Not comparable: product in g, requirement in ml</t>
        </is>
      </c>
    </row>
    <row r="2341">
      <c r="A2341" t="inlineStr">
        <is>
          <t>2.62</t>
        </is>
      </c>
      <c r="B2341" t="inlineStr">
        <is>
          <t>Resource Glutamin 20x5g</t>
        </is>
      </c>
      <c r="C2341" t="inlineStr">
        <is>
          <t>gluten_free</t>
        </is>
      </c>
      <c r="D2341" s="9" t="inlineStr">
        <is>
          <t>PASS</t>
        </is>
      </c>
      <c r="E2341" t="inlineStr">
        <is>
          <t>True</t>
        </is>
      </c>
      <c r="F2341" t="inlineStr">
        <is>
          <t>True</t>
        </is>
      </c>
      <c r="G2341" t="inlineStr"/>
    </row>
    <row r="2342">
      <c r="A2342" t="inlineStr">
        <is>
          <t>2.63</t>
        </is>
      </c>
      <c r="B2342" t="inlineStr">
        <is>
          <t>Resource Junior powder 400g</t>
        </is>
      </c>
      <c r="C2342" t="inlineStr">
        <is>
          <t>energy</t>
        </is>
      </c>
      <c r="D2342" s="10" t="inlineStr">
        <is>
          <t>UNKNOWN</t>
        </is>
      </c>
      <c r="E2342" t="inlineStr">
        <is>
          <t>470.0</t>
        </is>
      </c>
      <c r="F2342">
        <f> 2.4 kkal/ml</f>
        <v/>
      </c>
      <c r="G2342" t="inlineStr">
        <is>
          <t>Incompatible units for 'energy': product is kcal/100g, requirement is kcal/100ml</t>
        </is>
      </c>
    </row>
    <row r="2343">
      <c r="A2343" t="inlineStr">
        <is>
          <t>2.63</t>
        </is>
      </c>
      <c r="B2343" t="inlineStr">
        <is>
          <t>Resource Junior powder 400g</t>
        </is>
      </c>
      <c r="C2343" t="inlineStr">
        <is>
          <t>protein</t>
        </is>
      </c>
      <c r="D2343" s="10" t="inlineStr">
        <is>
          <t>UNKNOWN</t>
        </is>
      </c>
      <c r="E2343" t="inlineStr">
        <is>
          <t>13.9</t>
        </is>
      </c>
      <c r="F2343">
        <f> 9.5 g/100ml</f>
        <v/>
      </c>
      <c r="G2343" t="inlineStr">
        <is>
          <t>Incompatible units for 'protein': product is g/100g, requirement is g/100ml</t>
        </is>
      </c>
    </row>
    <row r="2344">
      <c r="A2344" t="inlineStr">
        <is>
          <t>2.63</t>
        </is>
      </c>
      <c r="B2344" t="inlineStr">
        <is>
          <t>Resource Junior powder 400g</t>
        </is>
      </c>
      <c r="C2344" t="inlineStr">
        <is>
          <t>volume</t>
        </is>
      </c>
      <c r="D2344" s="10" t="inlineStr">
        <is>
          <t>UNKNOWN</t>
        </is>
      </c>
      <c r="E2344" t="inlineStr">
        <is>
          <t>400.0 g</t>
        </is>
      </c>
      <c r="F2344">
        <f> 125.0 ml</f>
        <v/>
      </c>
      <c r="G2344" t="inlineStr">
        <is>
          <t>Not comparable: product in g, requirement in ml</t>
        </is>
      </c>
    </row>
    <row r="2345">
      <c r="A2345" t="inlineStr">
        <is>
          <t>2.63</t>
        </is>
      </c>
      <c r="B2345" t="inlineStr">
        <is>
          <t>Resource Junior powder 400g</t>
        </is>
      </c>
      <c r="C2345" t="inlineStr">
        <is>
          <t>gluten_free</t>
        </is>
      </c>
      <c r="D2345" s="9" t="inlineStr">
        <is>
          <t>PASS</t>
        </is>
      </c>
      <c r="E2345" t="inlineStr">
        <is>
          <t>True</t>
        </is>
      </c>
      <c r="F2345" t="inlineStr">
        <is>
          <t>True</t>
        </is>
      </c>
      <c r="G2345" t="inlineStr"/>
    </row>
    <row r="2346">
      <c r="A2346" t="inlineStr">
        <is>
          <t>2.63</t>
        </is>
      </c>
      <c r="B2346" t="inlineStr">
        <is>
          <t>Resource Instant Protein powder 400g</t>
        </is>
      </c>
      <c r="C2346" t="inlineStr">
        <is>
          <t>energy</t>
        </is>
      </c>
      <c r="D2346" s="10" t="inlineStr">
        <is>
          <t>UNKNOWN</t>
        </is>
      </c>
      <c r="E2346" t="inlineStr">
        <is>
          <t>371.0</t>
        </is>
      </c>
      <c r="F2346">
        <f> 2.4 kkal/ml</f>
        <v/>
      </c>
      <c r="G2346" t="inlineStr">
        <is>
          <t>Incompatible units for 'energy': product is kcal/100g, requirement is kcal/100ml</t>
        </is>
      </c>
    </row>
    <row r="2347">
      <c r="A2347" t="inlineStr">
        <is>
          <t>2.63</t>
        </is>
      </c>
      <c r="B2347" t="inlineStr">
        <is>
          <t>Resource Instant Protein powder 400g</t>
        </is>
      </c>
      <c r="C2347" t="inlineStr">
        <is>
          <t>protein</t>
        </is>
      </c>
      <c r="D2347" s="10" t="inlineStr">
        <is>
          <t>UNKNOWN</t>
        </is>
      </c>
      <c r="E2347" t="inlineStr">
        <is>
          <t>90.0</t>
        </is>
      </c>
      <c r="F2347">
        <f> 9.5 g/100ml</f>
        <v/>
      </c>
      <c r="G2347" t="inlineStr">
        <is>
          <t>Incompatible units for 'protein': product is g/100g, requirement is g/100ml</t>
        </is>
      </c>
    </row>
    <row r="2348">
      <c r="A2348" t="inlineStr">
        <is>
          <t>2.63</t>
        </is>
      </c>
      <c r="B2348" t="inlineStr">
        <is>
          <t>Resource Instant Protein powder 400g</t>
        </is>
      </c>
      <c r="C2348" t="inlineStr">
        <is>
          <t>volume</t>
        </is>
      </c>
      <c r="D2348" s="10" t="inlineStr">
        <is>
          <t>UNKNOWN</t>
        </is>
      </c>
      <c r="E2348" t="inlineStr">
        <is>
          <t>400.0 g</t>
        </is>
      </c>
      <c r="F2348">
        <f> 125.0 ml</f>
        <v/>
      </c>
      <c r="G2348" t="inlineStr">
        <is>
          <t>Not comparable: product in g, requirement in ml</t>
        </is>
      </c>
    </row>
    <row r="2349">
      <c r="A2349" t="inlineStr">
        <is>
          <t>2.63</t>
        </is>
      </c>
      <c r="B2349" t="inlineStr">
        <is>
          <t>Resource Instant Protein powder 400g</t>
        </is>
      </c>
      <c r="C2349" t="inlineStr">
        <is>
          <t>gluten_free</t>
        </is>
      </c>
      <c r="D2349" s="9" t="inlineStr">
        <is>
          <t>PASS</t>
        </is>
      </c>
      <c r="E2349" t="inlineStr">
        <is>
          <t>True</t>
        </is>
      </c>
      <c r="F2349" t="inlineStr">
        <is>
          <t>True</t>
        </is>
      </c>
      <c r="G2349" t="inlineStr"/>
    </row>
    <row r="2350">
      <c r="A2350" t="inlineStr">
        <is>
          <t>2.63</t>
        </is>
      </c>
      <c r="B2350" t="inlineStr">
        <is>
          <t>Resource Glutamin 20x5g</t>
        </is>
      </c>
      <c r="C2350" t="inlineStr">
        <is>
          <t>energy</t>
        </is>
      </c>
      <c r="D2350" s="10" t="inlineStr">
        <is>
          <t>UNKNOWN</t>
        </is>
      </c>
      <c r="E2350" t="inlineStr">
        <is>
          <t>400.0</t>
        </is>
      </c>
      <c r="F2350">
        <f> 2.4 kkal/ml</f>
        <v/>
      </c>
      <c r="G2350" t="inlineStr">
        <is>
          <t>Incompatible units for 'energy': product is kcal/100g, requirement is kcal/100ml</t>
        </is>
      </c>
    </row>
    <row r="2351">
      <c r="A2351" t="inlineStr">
        <is>
          <t>2.63</t>
        </is>
      </c>
      <c r="B2351" t="inlineStr">
        <is>
          <t>Resource Glutamin 20x5g</t>
        </is>
      </c>
      <c r="C2351" t="inlineStr">
        <is>
          <t>protein</t>
        </is>
      </c>
      <c r="D2351" s="10" t="inlineStr">
        <is>
          <t>UNKNOWN</t>
        </is>
      </c>
      <c r="E2351" t="inlineStr">
        <is>
          <t>100.0</t>
        </is>
      </c>
      <c r="F2351">
        <f> 9.5 g/100ml</f>
        <v/>
      </c>
      <c r="G2351" t="inlineStr">
        <is>
          <t>Incompatible units for 'protein': product is g/100g, requirement is g/100ml</t>
        </is>
      </c>
    </row>
    <row r="2352">
      <c r="A2352" t="inlineStr">
        <is>
          <t>2.63</t>
        </is>
      </c>
      <c r="B2352" t="inlineStr">
        <is>
          <t>Resource Glutamin 20x5g</t>
        </is>
      </c>
      <c r="C2352" t="inlineStr">
        <is>
          <t>volume</t>
        </is>
      </c>
      <c r="D2352" s="10" t="inlineStr">
        <is>
          <t>UNKNOWN</t>
        </is>
      </c>
      <c r="E2352" t="inlineStr">
        <is>
          <t>100.0 g</t>
        </is>
      </c>
      <c r="F2352">
        <f> 125.0 ml</f>
        <v/>
      </c>
      <c r="G2352" t="inlineStr">
        <is>
          <t>Not comparable: product in g, requirement in ml</t>
        </is>
      </c>
    </row>
    <row r="2353">
      <c r="A2353" t="inlineStr">
        <is>
          <t>2.63</t>
        </is>
      </c>
      <c r="B2353" t="inlineStr">
        <is>
          <t>Resource Glutamin 20x5g</t>
        </is>
      </c>
      <c r="C2353" t="inlineStr">
        <is>
          <t>gluten_free</t>
        </is>
      </c>
      <c r="D2353" s="9" t="inlineStr">
        <is>
          <t>PASS</t>
        </is>
      </c>
      <c r="E2353" t="inlineStr">
        <is>
          <t>True</t>
        </is>
      </c>
      <c r="F2353" t="inlineStr">
        <is>
          <t>True</t>
        </is>
      </c>
      <c r="G2353" t="inlineStr"/>
    </row>
    <row r="2354">
      <c r="A2354" t="inlineStr">
        <is>
          <t>2.64</t>
        </is>
      </c>
      <c r="B2354" t="inlineStr">
        <is>
          <t>Resource Junior powder 400g</t>
        </is>
      </c>
      <c r="C2354" t="inlineStr">
        <is>
          <t>energy</t>
        </is>
      </c>
      <c r="D2354" s="10" t="inlineStr">
        <is>
          <t>UNKNOWN</t>
        </is>
      </c>
      <c r="E2354" t="inlineStr">
        <is>
          <t>470.0</t>
        </is>
      </c>
      <c r="F2354">
        <f> 2.4 kkal/ml</f>
        <v/>
      </c>
      <c r="G2354" t="inlineStr">
        <is>
          <t>Incompatible units for 'energy': product is kcal/100g, requirement is kcal/100ml</t>
        </is>
      </c>
    </row>
    <row r="2355">
      <c r="A2355" t="inlineStr">
        <is>
          <t>2.64</t>
        </is>
      </c>
      <c r="B2355" t="inlineStr">
        <is>
          <t>Resource Junior powder 400g</t>
        </is>
      </c>
      <c r="C2355" t="inlineStr">
        <is>
          <t>protein</t>
        </is>
      </c>
      <c r="D2355" s="10" t="inlineStr">
        <is>
          <t>UNKNOWN</t>
        </is>
      </c>
      <c r="E2355" t="inlineStr">
        <is>
          <t>13.9</t>
        </is>
      </c>
      <c r="F2355">
        <f> 9.5 g/100ml</f>
        <v/>
      </c>
      <c r="G2355" t="inlineStr">
        <is>
          <t>Incompatible units for 'protein': product is g/100g, requirement is g/100ml</t>
        </is>
      </c>
    </row>
    <row r="2356">
      <c r="A2356" t="inlineStr">
        <is>
          <t>2.64</t>
        </is>
      </c>
      <c r="B2356" t="inlineStr">
        <is>
          <t>Resource Junior powder 400g</t>
        </is>
      </c>
      <c r="C2356" t="inlineStr">
        <is>
          <t>volume</t>
        </is>
      </c>
      <c r="D2356" s="10" t="inlineStr">
        <is>
          <t>UNKNOWN</t>
        </is>
      </c>
      <c r="E2356" t="inlineStr">
        <is>
          <t>400.0 g</t>
        </is>
      </c>
      <c r="F2356">
        <f> 125.0 ml</f>
        <v/>
      </c>
      <c r="G2356" t="inlineStr">
        <is>
          <t>Not comparable: product in g, requirement in ml</t>
        </is>
      </c>
    </row>
    <row r="2357">
      <c r="A2357" t="inlineStr">
        <is>
          <t>2.64</t>
        </is>
      </c>
      <c r="B2357" t="inlineStr">
        <is>
          <t>Resource Junior powder 400g</t>
        </is>
      </c>
      <c r="C2357" t="inlineStr">
        <is>
          <t>gluten_free</t>
        </is>
      </c>
      <c r="D2357" s="9" t="inlineStr">
        <is>
          <t>PASS</t>
        </is>
      </c>
      <c r="E2357" t="inlineStr">
        <is>
          <t>True</t>
        </is>
      </c>
      <c r="F2357" t="inlineStr">
        <is>
          <t>True</t>
        </is>
      </c>
      <c r="G2357" t="inlineStr"/>
    </row>
    <row r="2358">
      <c r="A2358" t="inlineStr">
        <is>
          <t>2.64</t>
        </is>
      </c>
      <c r="B2358" t="inlineStr">
        <is>
          <t>Resource Instant Protein powder 400g</t>
        </is>
      </c>
      <c r="C2358" t="inlineStr">
        <is>
          <t>energy</t>
        </is>
      </c>
      <c r="D2358" s="10" t="inlineStr">
        <is>
          <t>UNKNOWN</t>
        </is>
      </c>
      <c r="E2358" t="inlineStr">
        <is>
          <t>371.0</t>
        </is>
      </c>
      <c r="F2358">
        <f> 2.4 kkal/ml</f>
        <v/>
      </c>
      <c r="G2358" t="inlineStr">
        <is>
          <t>Incompatible units for 'energy': product is kcal/100g, requirement is kcal/100ml</t>
        </is>
      </c>
    </row>
    <row r="2359">
      <c r="A2359" t="inlineStr">
        <is>
          <t>2.64</t>
        </is>
      </c>
      <c r="B2359" t="inlineStr">
        <is>
          <t>Resource Instant Protein powder 400g</t>
        </is>
      </c>
      <c r="C2359" t="inlineStr">
        <is>
          <t>protein</t>
        </is>
      </c>
      <c r="D2359" s="10" t="inlineStr">
        <is>
          <t>UNKNOWN</t>
        </is>
      </c>
      <c r="E2359" t="inlineStr">
        <is>
          <t>90.0</t>
        </is>
      </c>
      <c r="F2359">
        <f> 9.5 g/100ml</f>
        <v/>
      </c>
      <c r="G2359" t="inlineStr">
        <is>
          <t>Incompatible units for 'protein': product is g/100g, requirement is g/100ml</t>
        </is>
      </c>
    </row>
    <row r="2360">
      <c r="A2360" t="inlineStr">
        <is>
          <t>2.64</t>
        </is>
      </c>
      <c r="B2360" t="inlineStr">
        <is>
          <t>Resource Instant Protein powder 400g</t>
        </is>
      </c>
      <c r="C2360" t="inlineStr">
        <is>
          <t>volume</t>
        </is>
      </c>
      <c r="D2360" s="10" t="inlineStr">
        <is>
          <t>UNKNOWN</t>
        </is>
      </c>
      <c r="E2360" t="inlineStr">
        <is>
          <t>400.0 g</t>
        </is>
      </c>
      <c r="F2360">
        <f> 125.0 ml</f>
        <v/>
      </c>
      <c r="G2360" t="inlineStr">
        <is>
          <t>Not comparable: product in g, requirement in ml</t>
        </is>
      </c>
    </row>
    <row r="2361">
      <c r="A2361" t="inlineStr">
        <is>
          <t>2.64</t>
        </is>
      </c>
      <c r="B2361" t="inlineStr">
        <is>
          <t>Resource Instant Protein powder 400g</t>
        </is>
      </c>
      <c r="C2361" t="inlineStr">
        <is>
          <t>gluten_free</t>
        </is>
      </c>
      <c r="D2361" s="9" t="inlineStr">
        <is>
          <t>PASS</t>
        </is>
      </c>
      <c r="E2361" t="inlineStr">
        <is>
          <t>True</t>
        </is>
      </c>
      <c r="F2361" t="inlineStr">
        <is>
          <t>True</t>
        </is>
      </c>
      <c r="G2361" t="inlineStr"/>
    </row>
    <row r="2362">
      <c r="A2362" t="inlineStr">
        <is>
          <t>2.64</t>
        </is>
      </c>
      <c r="B2362" t="inlineStr">
        <is>
          <t>Resource Glutamin 20x5g</t>
        </is>
      </c>
      <c r="C2362" t="inlineStr">
        <is>
          <t>energy</t>
        </is>
      </c>
      <c r="D2362" s="10" t="inlineStr">
        <is>
          <t>UNKNOWN</t>
        </is>
      </c>
      <c r="E2362" t="inlineStr">
        <is>
          <t>400.0</t>
        </is>
      </c>
      <c r="F2362">
        <f> 2.4 kkal/ml</f>
        <v/>
      </c>
      <c r="G2362" t="inlineStr">
        <is>
          <t>Incompatible units for 'energy': product is kcal/100g, requirement is kcal/100ml</t>
        </is>
      </c>
    </row>
    <row r="2363">
      <c r="A2363" t="inlineStr">
        <is>
          <t>2.64</t>
        </is>
      </c>
      <c r="B2363" t="inlineStr">
        <is>
          <t>Resource Glutamin 20x5g</t>
        </is>
      </c>
      <c r="C2363" t="inlineStr">
        <is>
          <t>protein</t>
        </is>
      </c>
      <c r="D2363" s="10" t="inlineStr">
        <is>
          <t>UNKNOWN</t>
        </is>
      </c>
      <c r="E2363" t="inlineStr">
        <is>
          <t>100.0</t>
        </is>
      </c>
      <c r="F2363">
        <f> 9.5 g/100ml</f>
        <v/>
      </c>
      <c r="G2363" t="inlineStr">
        <is>
          <t>Incompatible units for 'protein': product is g/100g, requirement is g/100ml</t>
        </is>
      </c>
    </row>
    <row r="2364">
      <c r="A2364" t="inlineStr">
        <is>
          <t>2.64</t>
        </is>
      </c>
      <c r="B2364" t="inlineStr">
        <is>
          <t>Resource Glutamin 20x5g</t>
        </is>
      </c>
      <c r="C2364" t="inlineStr">
        <is>
          <t>volume</t>
        </is>
      </c>
      <c r="D2364" s="10" t="inlineStr">
        <is>
          <t>UNKNOWN</t>
        </is>
      </c>
      <c r="E2364" t="inlineStr">
        <is>
          <t>100.0 g</t>
        </is>
      </c>
      <c r="F2364">
        <f> 125.0 ml</f>
        <v/>
      </c>
      <c r="G2364" t="inlineStr">
        <is>
          <t>Not comparable: product in g, requirement in ml</t>
        </is>
      </c>
    </row>
    <row r="2365">
      <c r="A2365" t="inlineStr">
        <is>
          <t>2.64</t>
        </is>
      </c>
      <c r="B2365" t="inlineStr">
        <is>
          <t>Resource Glutamin 20x5g</t>
        </is>
      </c>
      <c r="C2365" t="inlineStr">
        <is>
          <t>gluten_free</t>
        </is>
      </c>
      <c r="D2365" s="9" t="inlineStr">
        <is>
          <t>PASS</t>
        </is>
      </c>
      <c r="E2365" t="inlineStr">
        <is>
          <t>True</t>
        </is>
      </c>
      <c r="F2365" t="inlineStr">
        <is>
          <t>True</t>
        </is>
      </c>
      <c r="G2365" t="inlineStr"/>
    </row>
    <row r="2366">
      <c r="A2366" t="inlineStr">
        <is>
          <t>2.65</t>
        </is>
      </c>
      <c r="B2366" t="inlineStr">
        <is>
          <t>Resource Junior powder 400g</t>
        </is>
      </c>
      <c r="C2366" t="inlineStr">
        <is>
          <t>energy</t>
        </is>
      </c>
      <c r="D2366" s="10" t="inlineStr">
        <is>
          <t>UNKNOWN</t>
        </is>
      </c>
      <c r="E2366" t="inlineStr">
        <is>
          <t>470.0</t>
        </is>
      </c>
      <c r="F2366">
        <f> 0.5 kkal/ml</f>
        <v/>
      </c>
      <c r="G2366" t="inlineStr">
        <is>
          <t>Incompatible units for 'energy': product is kcal/100g, requirement is kcal/100ml</t>
        </is>
      </c>
    </row>
    <row r="2367">
      <c r="A2367" t="inlineStr">
        <is>
          <t>2.65</t>
        </is>
      </c>
      <c r="B2367" t="inlineStr">
        <is>
          <t>Resource Junior powder 400g</t>
        </is>
      </c>
      <c r="C2367" t="inlineStr">
        <is>
          <t>volume</t>
        </is>
      </c>
      <c r="D2367" s="10" t="inlineStr">
        <is>
          <t>UNKNOWN</t>
        </is>
      </c>
      <c r="E2367" t="inlineStr">
        <is>
          <t>400.0 g</t>
        </is>
      </c>
      <c r="F2367">
        <f> 200.0 ml</f>
        <v/>
      </c>
      <c r="G2367" t="inlineStr">
        <is>
          <t>Not comparable: product in g, requirement in ml</t>
        </is>
      </c>
    </row>
    <row r="2368">
      <c r="A2368" t="inlineStr">
        <is>
          <t>2.65</t>
        </is>
      </c>
      <c r="B2368" t="inlineStr">
        <is>
          <t>Resource Junior powder 400g</t>
        </is>
      </c>
      <c r="C2368" t="inlineStr">
        <is>
          <t>contains_fiber</t>
        </is>
      </c>
      <c r="D2368" s="10" t="inlineStr">
        <is>
          <t>UNKNOWN</t>
        </is>
      </c>
      <c r="E2368" t="inlineStr">
        <is>
          <t>N/A</t>
        </is>
      </c>
      <c r="F2368" t="inlineStr">
        <is>
          <t>False</t>
        </is>
      </c>
      <c r="G2368" t="inlineStr">
        <is>
          <t>Cannot determine 'contains_fiber' for this product</t>
        </is>
      </c>
    </row>
    <row r="2369">
      <c r="A2369" t="inlineStr">
        <is>
          <t>2.65</t>
        </is>
      </c>
      <c r="B2369" t="inlineStr">
        <is>
          <t>Resource Junior powder 400g</t>
        </is>
      </c>
      <c r="C2369" t="inlineStr">
        <is>
          <t>gluten_free</t>
        </is>
      </c>
      <c r="D2369" s="9" t="inlineStr">
        <is>
          <t>PASS</t>
        </is>
      </c>
      <c r="E2369" t="inlineStr">
        <is>
          <t>True</t>
        </is>
      </c>
      <c r="F2369" t="inlineStr">
        <is>
          <t>True</t>
        </is>
      </c>
      <c r="G2369" t="inlineStr"/>
    </row>
    <row r="2370">
      <c r="A2370" t="inlineStr">
        <is>
          <t>2.65</t>
        </is>
      </c>
      <c r="B2370" t="inlineStr">
        <is>
          <t>Resource Junior powder 400g</t>
        </is>
      </c>
      <c r="C2370" t="inlineStr">
        <is>
          <t>lactose_free</t>
        </is>
      </c>
      <c r="D2370" s="10" t="inlineStr">
        <is>
          <t>UNKNOWN</t>
        </is>
      </c>
      <c r="E2370" t="inlineStr">
        <is>
          <t>N/A</t>
        </is>
      </c>
      <c r="F2370" t="inlineStr">
        <is>
          <t>True</t>
        </is>
      </c>
      <c r="G2370" t="inlineStr">
        <is>
          <t>Cannot determine 'lactose_free' for this product</t>
        </is>
      </c>
    </row>
    <row r="2371">
      <c r="A2371" t="inlineStr">
        <is>
          <t>2.65</t>
        </is>
      </c>
      <c r="B2371" t="inlineStr">
        <is>
          <t>Resource Glutamin 20x5g</t>
        </is>
      </c>
      <c r="C2371" t="inlineStr">
        <is>
          <t>energy</t>
        </is>
      </c>
      <c r="D2371" s="10" t="inlineStr">
        <is>
          <t>UNKNOWN</t>
        </is>
      </c>
      <c r="E2371" t="inlineStr">
        <is>
          <t>400.0</t>
        </is>
      </c>
      <c r="F2371">
        <f> 0.5 kkal/ml</f>
        <v/>
      </c>
      <c r="G2371" t="inlineStr">
        <is>
          <t>Incompatible units for 'energy': product is kcal/100g, requirement is kcal/100ml</t>
        </is>
      </c>
    </row>
    <row r="2372">
      <c r="A2372" t="inlineStr">
        <is>
          <t>2.65</t>
        </is>
      </c>
      <c r="B2372" t="inlineStr">
        <is>
          <t>Resource Glutamin 20x5g</t>
        </is>
      </c>
      <c r="C2372" t="inlineStr">
        <is>
          <t>volume</t>
        </is>
      </c>
      <c r="D2372" s="10" t="inlineStr">
        <is>
          <t>UNKNOWN</t>
        </is>
      </c>
      <c r="E2372" t="inlineStr">
        <is>
          <t>100.0 g</t>
        </is>
      </c>
      <c r="F2372">
        <f> 200.0 ml</f>
        <v/>
      </c>
      <c r="G2372" t="inlineStr">
        <is>
          <t>Not comparable: product in g, requirement in ml</t>
        </is>
      </c>
    </row>
    <row r="2373">
      <c r="A2373" t="inlineStr">
        <is>
          <t>2.65</t>
        </is>
      </c>
      <c r="B2373" t="inlineStr">
        <is>
          <t>Resource Glutamin 20x5g</t>
        </is>
      </c>
      <c r="C2373" t="inlineStr">
        <is>
          <t>contains_fiber</t>
        </is>
      </c>
      <c r="D2373" s="10" t="inlineStr">
        <is>
          <t>UNKNOWN</t>
        </is>
      </c>
      <c r="E2373" t="inlineStr">
        <is>
          <t>N/A</t>
        </is>
      </c>
      <c r="F2373" t="inlineStr">
        <is>
          <t>False</t>
        </is>
      </c>
      <c r="G2373" t="inlineStr">
        <is>
          <t>Cannot determine 'contains_fiber' for this product</t>
        </is>
      </c>
    </row>
    <row r="2374">
      <c r="A2374" t="inlineStr">
        <is>
          <t>2.65</t>
        </is>
      </c>
      <c r="B2374" t="inlineStr">
        <is>
          <t>Resource Glutamin 20x5g</t>
        </is>
      </c>
      <c r="C2374" t="inlineStr">
        <is>
          <t>gluten_free</t>
        </is>
      </c>
      <c r="D2374" s="9" t="inlineStr">
        <is>
          <t>PASS</t>
        </is>
      </c>
      <c r="E2374" t="inlineStr">
        <is>
          <t>True</t>
        </is>
      </c>
      <c r="F2374" t="inlineStr">
        <is>
          <t>True</t>
        </is>
      </c>
      <c r="G2374" t="inlineStr"/>
    </row>
    <row r="2375">
      <c r="A2375" t="inlineStr">
        <is>
          <t>2.65</t>
        </is>
      </c>
      <c r="B2375" t="inlineStr">
        <is>
          <t>Resource Glutamin 20x5g</t>
        </is>
      </c>
      <c r="C2375" t="inlineStr">
        <is>
          <t>lactose_free</t>
        </is>
      </c>
      <c r="D2375" s="10" t="inlineStr">
        <is>
          <t>UNKNOWN</t>
        </is>
      </c>
      <c r="E2375" t="inlineStr">
        <is>
          <t>N/A</t>
        </is>
      </c>
      <c r="F2375" t="inlineStr">
        <is>
          <t>True</t>
        </is>
      </c>
      <c r="G2375" t="inlineStr">
        <is>
          <t>Cannot determine 'lactose_free' for this product</t>
        </is>
      </c>
    </row>
    <row r="2376">
      <c r="A2376" t="inlineStr">
        <is>
          <t>2.65</t>
        </is>
      </c>
      <c r="B2376" t="inlineStr">
        <is>
          <t>Isosource Standard 500 ml</t>
        </is>
      </c>
      <c r="C2376" t="inlineStr">
        <is>
          <t>energy</t>
        </is>
      </c>
      <c r="D2376" s="11" t="inlineStr">
        <is>
          <t>FAIL</t>
        </is>
      </c>
      <c r="E2376" t="inlineStr">
        <is>
          <t>103.0 kcal/100ml</t>
        </is>
      </c>
      <c r="F2376">
        <f> 50.0 kcal/100ml</f>
        <v/>
      </c>
      <c r="G2376" t="inlineStr">
        <is>
          <t>103.0 does not satisfy = 50.0</t>
        </is>
      </c>
    </row>
    <row r="2377">
      <c r="A2377" t="inlineStr">
        <is>
          <t>2.65</t>
        </is>
      </c>
      <c r="B2377" t="inlineStr">
        <is>
          <t>Isosource Standard 500 ml</t>
        </is>
      </c>
      <c r="C2377" t="inlineStr">
        <is>
          <t>volume</t>
        </is>
      </c>
      <c r="D2377" s="11" t="inlineStr">
        <is>
          <t>FAIL</t>
        </is>
      </c>
      <c r="E2377" t="inlineStr">
        <is>
          <t>500.0 ml</t>
        </is>
      </c>
      <c r="F2377">
        <f> 200.0 ml</f>
        <v/>
      </c>
      <c r="G2377" t="inlineStr">
        <is>
          <t>500.0 ml != 200.0 ml</t>
        </is>
      </c>
    </row>
    <row r="2378">
      <c r="A2378" t="inlineStr">
        <is>
          <t>2.65</t>
        </is>
      </c>
      <c r="B2378" t="inlineStr">
        <is>
          <t>Isosource Standard 500 ml</t>
        </is>
      </c>
      <c r="C2378" t="inlineStr">
        <is>
          <t>contains_fiber</t>
        </is>
      </c>
      <c r="D2378" s="9" t="inlineStr">
        <is>
          <t>PASS</t>
        </is>
      </c>
      <c r="E2378" t="inlineStr">
        <is>
          <t>fiber=0.0 g/100ml</t>
        </is>
      </c>
      <c r="F2378" t="inlineStr">
        <is>
          <t>no fiber</t>
        </is>
      </c>
      <c r="G2378" t="inlineStr"/>
    </row>
    <row r="2379">
      <c r="A2379" t="inlineStr">
        <is>
          <t>2.65</t>
        </is>
      </c>
      <c r="B2379" t="inlineStr">
        <is>
          <t>Isosource Standard 500 ml</t>
        </is>
      </c>
      <c r="C2379" t="inlineStr">
        <is>
          <t>gluten_free</t>
        </is>
      </c>
      <c r="D2379" s="9" t="inlineStr">
        <is>
          <t>PASS</t>
        </is>
      </c>
      <c r="E2379" t="inlineStr">
        <is>
          <t>True</t>
        </is>
      </c>
      <c r="F2379" t="inlineStr">
        <is>
          <t>True</t>
        </is>
      </c>
      <c r="G2379" t="inlineStr"/>
    </row>
    <row r="2380">
      <c r="A2380" t="inlineStr">
        <is>
          <t>2.65</t>
        </is>
      </c>
      <c r="B2380" t="inlineStr">
        <is>
          <t>Isosource Standard 500 ml</t>
        </is>
      </c>
      <c r="C2380" t="inlineStr">
        <is>
          <t>lactose_free</t>
        </is>
      </c>
      <c r="D2380" s="9" t="inlineStr">
        <is>
          <t>PASS</t>
        </is>
      </c>
      <c r="E2380" t="inlineStr">
        <is>
          <t>True</t>
        </is>
      </c>
      <c r="F2380" t="inlineStr">
        <is>
          <t>True</t>
        </is>
      </c>
      <c r="G2380" t="inlineStr"/>
    </row>
    <row r="2381">
      <c r="A2381" t="inlineStr">
        <is>
          <t>2.66</t>
        </is>
      </c>
      <c r="B2381" t="inlineStr">
        <is>
          <t>Resource Diabet Plus vanilla 200ml</t>
        </is>
      </c>
      <c r="C2381" t="inlineStr">
        <is>
          <t>energy</t>
        </is>
      </c>
      <c r="D2381" s="9" t="inlineStr">
        <is>
          <t>PASS</t>
        </is>
      </c>
      <c r="E2381" t="inlineStr">
        <is>
          <t>160.0 kcal/100ml</t>
        </is>
      </c>
      <c r="F2381" t="inlineStr">
        <is>
          <t>&gt;= 150.0 kcal/100ml</t>
        </is>
      </c>
      <c r="G2381" t="inlineStr"/>
    </row>
    <row r="2382">
      <c r="A2382" t="inlineStr">
        <is>
          <t>2.66</t>
        </is>
      </c>
      <c r="B2382" t="inlineStr">
        <is>
          <t>Resource Diabet Plus vanilla 200ml</t>
        </is>
      </c>
      <c r="C2382" t="inlineStr">
        <is>
          <t>lactose</t>
        </is>
      </c>
      <c r="D2382" s="9" t="inlineStr">
        <is>
          <t>PASS</t>
        </is>
      </c>
      <c r="E2382" t="inlineStr">
        <is>
          <t>0.15 g/100ml</t>
        </is>
      </c>
      <c r="F2382" t="inlineStr">
        <is>
          <t>&lt; 0.3 g/100ml</t>
        </is>
      </c>
      <c r="G2382" t="inlineStr"/>
    </row>
    <row r="2383">
      <c r="A2383" t="inlineStr">
        <is>
          <t>2.66</t>
        </is>
      </c>
      <c r="B2383" t="inlineStr">
        <is>
          <t>Resource Diabet Plus vanilla 200ml</t>
        </is>
      </c>
      <c r="C2383" t="inlineStr">
        <is>
          <t>volume</t>
        </is>
      </c>
      <c r="D2383" s="9" t="inlineStr">
        <is>
          <t>PASS</t>
        </is>
      </c>
      <c r="E2383" t="inlineStr">
        <is>
          <t>200.0 ml</t>
        </is>
      </c>
      <c r="F2383">
        <f> 200.0 ml</f>
        <v/>
      </c>
      <c r="G2383" t="inlineStr"/>
    </row>
    <row r="2384">
      <c r="A2384" t="inlineStr">
        <is>
          <t>2.66</t>
        </is>
      </c>
      <c r="B2384" t="inlineStr">
        <is>
          <t>Resource Diabet Plus vanilla 200ml</t>
        </is>
      </c>
      <c r="C2384" t="inlineStr">
        <is>
          <t>contains_fiber</t>
        </is>
      </c>
      <c r="D2384" s="9" t="inlineStr">
        <is>
          <t>PASS</t>
        </is>
      </c>
      <c r="E2384" t="inlineStr">
        <is>
          <t>fiber=2.5 g/100ml</t>
        </is>
      </c>
      <c r="F2384" t="inlineStr">
        <is>
          <t>contains fiber</t>
        </is>
      </c>
      <c r="G2384" t="inlineStr"/>
    </row>
    <row r="2385">
      <c r="A2385" t="inlineStr">
        <is>
          <t>2.66</t>
        </is>
      </c>
      <c r="B2385" t="inlineStr">
        <is>
          <t>Resource Diabet Plus vanilla 200ml</t>
        </is>
      </c>
      <c r="C2385" t="inlineStr">
        <is>
          <t>gluten_free</t>
        </is>
      </c>
      <c r="D2385" s="9" t="inlineStr">
        <is>
          <t>PASS</t>
        </is>
      </c>
      <c r="E2385" t="inlineStr">
        <is>
          <t>True</t>
        </is>
      </c>
      <c r="F2385" t="inlineStr">
        <is>
          <t>True</t>
        </is>
      </c>
      <c r="G2385" t="inlineStr"/>
    </row>
    <row r="2386">
      <c r="A2386" t="inlineStr">
        <is>
          <t>2.66</t>
        </is>
      </c>
      <c r="B2386" t="inlineStr">
        <is>
          <t>Resource Diabet Plus vanilla 200ml</t>
        </is>
      </c>
      <c r="C2386" t="inlineStr">
        <is>
          <t>nutritionally_complete</t>
        </is>
      </c>
      <c r="D2386" s="10" t="inlineStr">
        <is>
          <t>UNKNOWN</t>
        </is>
      </c>
      <c r="E2386" t="inlineStr">
        <is>
          <t>N/A</t>
        </is>
      </c>
      <c r="F2386" t="inlineStr">
        <is>
          <t>True</t>
        </is>
      </c>
      <c r="G2386" t="inlineStr">
        <is>
          <t>Cannot determine 'nutritionally_complete' for this product</t>
        </is>
      </c>
    </row>
    <row r="2387">
      <c r="A2387" t="inlineStr">
        <is>
          <t>2.66</t>
        </is>
      </c>
      <c r="B2387" t="inlineStr">
        <is>
          <t>Resource Diabet Plus strawberry 200ml</t>
        </is>
      </c>
      <c r="C2387" t="inlineStr">
        <is>
          <t>energy</t>
        </is>
      </c>
      <c r="D2387" s="9" t="inlineStr">
        <is>
          <t>PASS</t>
        </is>
      </c>
      <c r="E2387" t="inlineStr">
        <is>
          <t>160.0 kcal/100ml</t>
        </is>
      </c>
      <c r="F2387" t="inlineStr">
        <is>
          <t>&gt;= 150.0 kcal/100ml</t>
        </is>
      </c>
      <c r="G2387" t="inlineStr"/>
    </row>
    <row r="2388">
      <c r="A2388" t="inlineStr">
        <is>
          <t>2.66</t>
        </is>
      </c>
      <c r="B2388" t="inlineStr">
        <is>
          <t>Resource Diabet Plus strawberry 200ml</t>
        </is>
      </c>
      <c r="C2388" t="inlineStr">
        <is>
          <t>lactose</t>
        </is>
      </c>
      <c r="D2388" s="9" t="inlineStr">
        <is>
          <t>PASS</t>
        </is>
      </c>
      <c r="E2388" t="inlineStr">
        <is>
          <t>0.15 g/100ml</t>
        </is>
      </c>
      <c r="F2388" t="inlineStr">
        <is>
          <t>&lt; 0.3 g/100ml</t>
        </is>
      </c>
      <c r="G2388" t="inlineStr"/>
    </row>
    <row r="2389">
      <c r="A2389" t="inlineStr">
        <is>
          <t>2.66</t>
        </is>
      </c>
      <c r="B2389" t="inlineStr">
        <is>
          <t>Resource Diabet Plus strawberry 200ml</t>
        </is>
      </c>
      <c r="C2389" t="inlineStr">
        <is>
          <t>volume</t>
        </is>
      </c>
      <c r="D2389" s="9" t="inlineStr">
        <is>
          <t>PASS</t>
        </is>
      </c>
      <c r="E2389" t="inlineStr">
        <is>
          <t>200.0 ml</t>
        </is>
      </c>
      <c r="F2389">
        <f> 200.0 ml</f>
        <v/>
      </c>
      <c r="G2389" t="inlineStr"/>
    </row>
    <row r="2390">
      <c r="A2390" t="inlineStr">
        <is>
          <t>2.66</t>
        </is>
      </c>
      <c r="B2390" t="inlineStr">
        <is>
          <t>Resource Diabet Plus strawberry 200ml</t>
        </is>
      </c>
      <c r="C2390" t="inlineStr">
        <is>
          <t>contains_fiber</t>
        </is>
      </c>
      <c r="D2390" s="9" t="inlineStr">
        <is>
          <t>PASS</t>
        </is>
      </c>
      <c r="E2390" t="inlineStr">
        <is>
          <t>fiber=2.5 g/100ml</t>
        </is>
      </c>
      <c r="F2390" t="inlineStr">
        <is>
          <t>contains fiber</t>
        </is>
      </c>
      <c r="G2390" t="inlineStr"/>
    </row>
    <row r="2391">
      <c r="A2391" t="inlineStr">
        <is>
          <t>2.66</t>
        </is>
      </c>
      <c r="B2391" t="inlineStr">
        <is>
          <t>Resource Diabet Plus strawberry 200ml</t>
        </is>
      </c>
      <c r="C2391" t="inlineStr">
        <is>
          <t>gluten_free</t>
        </is>
      </c>
      <c r="D2391" s="9" t="inlineStr">
        <is>
          <t>PASS</t>
        </is>
      </c>
      <c r="E2391" t="inlineStr">
        <is>
          <t>True</t>
        </is>
      </c>
      <c r="F2391" t="inlineStr">
        <is>
          <t>True</t>
        </is>
      </c>
      <c r="G2391" t="inlineStr"/>
    </row>
    <row r="2392">
      <c r="A2392" t="inlineStr">
        <is>
          <t>2.66</t>
        </is>
      </c>
      <c r="B2392" t="inlineStr">
        <is>
          <t>Resource Diabet Plus strawberry 200ml</t>
        </is>
      </c>
      <c r="C2392" t="inlineStr">
        <is>
          <t>nutritionally_complete</t>
        </is>
      </c>
      <c r="D2392" s="10" t="inlineStr">
        <is>
          <t>UNKNOWN</t>
        </is>
      </c>
      <c r="E2392" t="inlineStr">
        <is>
          <t>N/A</t>
        </is>
      </c>
      <c r="F2392" t="inlineStr">
        <is>
          <t>True</t>
        </is>
      </c>
      <c r="G2392" t="inlineStr">
        <is>
          <t>Cannot determine 'nutritionally_complete' for this product</t>
        </is>
      </c>
    </row>
    <row r="2393">
      <c r="A2393" t="inlineStr">
        <is>
          <t>2.66</t>
        </is>
      </c>
      <c r="B2393" t="inlineStr">
        <is>
          <t>Resource Junior chocolate 200ml</t>
        </is>
      </c>
      <c r="C2393" t="inlineStr">
        <is>
          <t>energy</t>
        </is>
      </c>
      <c r="D2393" s="9" t="inlineStr">
        <is>
          <t>PASS</t>
        </is>
      </c>
      <c r="E2393" t="inlineStr">
        <is>
          <t>153.0 kcal/100ml</t>
        </is>
      </c>
      <c r="F2393" t="inlineStr">
        <is>
          <t>&gt;= 150.0 kcal/100ml</t>
        </is>
      </c>
      <c r="G2393" t="inlineStr"/>
    </row>
    <row r="2394">
      <c r="A2394" t="inlineStr">
        <is>
          <t>2.66</t>
        </is>
      </c>
      <c r="B2394" t="inlineStr">
        <is>
          <t>Resource Junior chocolate 200ml</t>
        </is>
      </c>
      <c r="C2394" t="inlineStr">
        <is>
          <t>lactose</t>
        </is>
      </c>
      <c r="D2394" s="10" t="inlineStr">
        <is>
          <t>UNKNOWN</t>
        </is>
      </c>
      <c r="E2394" t="inlineStr">
        <is>
          <t>N/A</t>
        </is>
      </c>
      <c r="F2394" t="inlineStr">
        <is>
          <t>&lt; 0.3 g/100ml</t>
        </is>
      </c>
      <c r="G2394" t="inlineStr">
        <is>
          <t>Product has no value for 'lactose'</t>
        </is>
      </c>
    </row>
    <row r="2395">
      <c r="A2395" t="inlineStr">
        <is>
          <t>2.66</t>
        </is>
      </c>
      <c r="B2395" t="inlineStr">
        <is>
          <t>Resource Junior chocolate 200ml</t>
        </is>
      </c>
      <c r="C2395" t="inlineStr">
        <is>
          <t>volume</t>
        </is>
      </c>
      <c r="D2395" s="9" t="inlineStr">
        <is>
          <t>PASS</t>
        </is>
      </c>
      <c r="E2395" t="inlineStr">
        <is>
          <t>200.0 ml</t>
        </is>
      </c>
      <c r="F2395">
        <f> 200.0 ml</f>
        <v/>
      </c>
      <c r="G2395" t="inlineStr"/>
    </row>
    <row r="2396">
      <c r="A2396" t="inlineStr">
        <is>
          <t>2.66</t>
        </is>
      </c>
      <c r="B2396" t="inlineStr">
        <is>
          <t>Resource Junior chocolate 200ml</t>
        </is>
      </c>
      <c r="C2396" t="inlineStr">
        <is>
          <t>contains_fiber</t>
        </is>
      </c>
      <c r="D2396" s="10" t="inlineStr">
        <is>
          <t>UNKNOWN</t>
        </is>
      </c>
      <c r="E2396" t="inlineStr">
        <is>
          <t>N/A</t>
        </is>
      </c>
      <c r="F2396" t="inlineStr">
        <is>
          <t>True</t>
        </is>
      </c>
      <c r="G2396" t="inlineStr">
        <is>
          <t>Cannot determine 'contains_fiber' for this product</t>
        </is>
      </c>
    </row>
    <row r="2397">
      <c r="A2397" t="inlineStr">
        <is>
          <t>2.66</t>
        </is>
      </c>
      <c r="B2397" t="inlineStr">
        <is>
          <t>Resource Junior chocolate 200ml</t>
        </is>
      </c>
      <c r="C2397" t="inlineStr">
        <is>
          <t>gluten_free</t>
        </is>
      </c>
      <c r="D2397" s="9" t="inlineStr">
        <is>
          <t>PASS</t>
        </is>
      </c>
      <c r="E2397" t="inlineStr">
        <is>
          <t>True</t>
        </is>
      </c>
      <c r="F2397" t="inlineStr">
        <is>
          <t>True</t>
        </is>
      </c>
      <c r="G2397" t="inlineStr"/>
    </row>
    <row r="2398">
      <c r="A2398" t="inlineStr">
        <is>
          <t>2.66</t>
        </is>
      </c>
      <c r="B2398" t="inlineStr">
        <is>
          <t>Resource Junior chocolate 200ml</t>
        </is>
      </c>
      <c r="C2398" t="inlineStr">
        <is>
          <t>nutritionally_complete</t>
        </is>
      </c>
      <c r="D2398" s="10" t="inlineStr">
        <is>
          <t>UNKNOWN</t>
        </is>
      </c>
      <c r="E2398" t="inlineStr">
        <is>
          <t>N/A</t>
        </is>
      </c>
      <c r="F2398" t="inlineStr">
        <is>
          <t>True</t>
        </is>
      </c>
      <c r="G2398" t="inlineStr">
        <is>
          <t>Cannot determine 'nutritionally_complete' for this product</t>
        </is>
      </c>
    </row>
    <row r="2399">
      <c r="A2399" t="inlineStr">
        <is>
          <t>2.67</t>
        </is>
      </c>
      <c r="B2399" t="inlineStr">
        <is>
          <t>Resource Diabet Plus vanilla 200ml</t>
        </is>
      </c>
      <c r="C2399" t="inlineStr">
        <is>
          <t>energy</t>
        </is>
      </c>
      <c r="D2399" s="9" t="inlineStr">
        <is>
          <t>PASS</t>
        </is>
      </c>
      <c r="E2399" t="inlineStr">
        <is>
          <t>160.0 kcal/100ml</t>
        </is>
      </c>
      <c r="F2399" t="inlineStr">
        <is>
          <t>&gt;= 150.0 kcal/100ml</t>
        </is>
      </c>
      <c r="G2399" t="inlineStr"/>
    </row>
    <row r="2400">
      <c r="A2400" t="inlineStr">
        <is>
          <t>2.67</t>
        </is>
      </c>
      <c r="B2400" t="inlineStr">
        <is>
          <t>Resource Diabet Plus vanilla 200ml</t>
        </is>
      </c>
      <c r="C2400" t="inlineStr">
        <is>
          <t>lactose</t>
        </is>
      </c>
      <c r="D2400" s="9" t="inlineStr">
        <is>
          <t>PASS</t>
        </is>
      </c>
      <c r="E2400" t="inlineStr">
        <is>
          <t>0.15 g/100ml</t>
        </is>
      </c>
      <c r="F2400" t="inlineStr">
        <is>
          <t>&lt; 0.3 g/100ml</t>
        </is>
      </c>
      <c r="G2400" t="inlineStr"/>
    </row>
    <row r="2401">
      <c r="A2401" t="inlineStr">
        <is>
          <t>2.67</t>
        </is>
      </c>
      <c r="B2401" t="inlineStr">
        <is>
          <t>Resource Diabet Plus vanilla 200ml</t>
        </is>
      </c>
      <c r="C2401" t="inlineStr">
        <is>
          <t>volume</t>
        </is>
      </c>
      <c r="D2401" s="9" t="inlineStr">
        <is>
          <t>PASS</t>
        </is>
      </c>
      <c r="E2401" t="inlineStr">
        <is>
          <t>200.0 ml</t>
        </is>
      </c>
      <c r="F2401">
        <f> 200.0 ml</f>
        <v/>
      </c>
      <c r="G2401" t="inlineStr"/>
    </row>
    <row r="2402">
      <c r="A2402" t="inlineStr">
        <is>
          <t>2.67</t>
        </is>
      </c>
      <c r="B2402" t="inlineStr">
        <is>
          <t>Resource Diabet Plus vanilla 200ml</t>
        </is>
      </c>
      <c r="C2402" t="inlineStr">
        <is>
          <t>contains_fiber</t>
        </is>
      </c>
      <c r="D2402" s="9" t="inlineStr">
        <is>
          <t>PASS</t>
        </is>
      </c>
      <c r="E2402" t="inlineStr">
        <is>
          <t>fiber=2.5 g/100ml</t>
        </is>
      </c>
      <c r="F2402" t="inlineStr">
        <is>
          <t>contains fiber</t>
        </is>
      </c>
      <c r="G2402" t="inlineStr"/>
    </row>
    <row r="2403">
      <c r="A2403" t="inlineStr">
        <is>
          <t>2.67</t>
        </is>
      </c>
      <c r="B2403" t="inlineStr">
        <is>
          <t>Resource Diabet Plus vanilla 200ml</t>
        </is>
      </c>
      <c r="C2403" t="inlineStr">
        <is>
          <t>gluten_free</t>
        </is>
      </c>
      <c r="D2403" s="9" t="inlineStr">
        <is>
          <t>PASS</t>
        </is>
      </c>
      <c r="E2403" t="inlineStr">
        <is>
          <t>True</t>
        </is>
      </c>
      <c r="F2403" t="inlineStr">
        <is>
          <t>True</t>
        </is>
      </c>
      <c r="G2403" t="inlineStr"/>
    </row>
    <row r="2404">
      <c r="A2404" t="inlineStr">
        <is>
          <t>2.67</t>
        </is>
      </c>
      <c r="B2404" t="inlineStr">
        <is>
          <t>Resource Diabet Plus vanilla 200ml</t>
        </is>
      </c>
      <c r="C2404" t="inlineStr">
        <is>
          <t>nutritionally_complete</t>
        </is>
      </c>
      <c r="D2404" s="10" t="inlineStr">
        <is>
          <t>UNKNOWN</t>
        </is>
      </c>
      <c r="E2404" t="inlineStr">
        <is>
          <t>N/A</t>
        </is>
      </c>
      <c r="F2404" t="inlineStr">
        <is>
          <t>True</t>
        </is>
      </c>
      <c r="G2404" t="inlineStr">
        <is>
          <t>Cannot determine 'nutritionally_complete' for this product</t>
        </is>
      </c>
    </row>
    <row r="2405">
      <c r="A2405" t="inlineStr">
        <is>
          <t>2.67</t>
        </is>
      </c>
      <c r="B2405" t="inlineStr">
        <is>
          <t>Resource Diabet Plus strawberry 200ml</t>
        </is>
      </c>
      <c r="C2405" t="inlineStr">
        <is>
          <t>energy</t>
        </is>
      </c>
      <c r="D2405" s="9" t="inlineStr">
        <is>
          <t>PASS</t>
        </is>
      </c>
      <c r="E2405" t="inlineStr">
        <is>
          <t>160.0 kcal/100ml</t>
        </is>
      </c>
      <c r="F2405" t="inlineStr">
        <is>
          <t>&gt;= 150.0 kcal/100ml</t>
        </is>
      </c>
      <c r="G2405" t="inlineStr"/>
    </row>
    <row r="2406">
      <c r="A2406" t="inlineStr">
        <is>
          <t>2.67</t>
        </is>
      </c>
      <c r="B2406" t="inlineStr">
        <is>
          <t>Resource Diabet Plus strawberry 200ml</t>
        </is>
      </c>
      <c r="C2406" t="inlineStr">
        <is>
          <t>lactose</t>
        </is>
      </c>
      <c r="D2406" s="9" t="inlineStr">
        <is>
          <t>PASS</t>
        </is>
      </c>
      <c r="E2406" t="inlineStr">
        <is>
          <t>0.15 g/100ml</t>
        </is>
      </c>
      <c r="F2406" t="inlineStr">
        <is>
          <t>&lt; 0.3 g/100ml</t>
        </is>
      </c>
      <c r="G2406" t="inlineStr"/>
    </row>
    <row r="2407">
      <c r="A2407" t="inlineStr">
        <is>
          <t>2.67</t>
        </is>
      </c>
      <c r="B2407" t="inlineStr">
        <is>
          <t>Resource Diabet Plus strawberry 200ml</t>
        </is>
      </c>
      <c r="C2407" t="inlineStr">
        <is>
          <t>volume</t>
        </is>
      </c>
      <c r="D2407" s="9" t="inlineStr">
        <is>
          <t>PASS</t>
        </is>
      </c>
      <c r="E2407" t="inlineStr">
        <is>
          <t>200.0 ml</t>
        </is>
      </c>
      <c r="F2407">
        <f> 200.0 ml</f>
        <v/>
      </c>
      <c r="G2407" t="inlineStr"/>
    </row>
    <row r="2408">
      <c r="A2408" t="inlineStr">
        <is>
          <t>2.67</t>
        </is>
      </c>
      <c r="B2408" t="inlineStr">
        <is>
          <t>Resource Diabet Plus strawberry 200ml</t>
        </is>
      </c>
      <c r="C2408" t="inlineStr">
        <is>
          <t>contains_fiber</t>
        </is>
      </c>
      <c r="D2408" s="9" t="inlineStr">
        <is>
          <t>PASS</t>
        </is>
      </c>
      <c r="E2408" t="inlineStr">
        <is>
          <t>fiber=2.5 g/100ml</t>
        </is>
      </c>
      <c r="F2408" t="inlineStr">
        <is>
          <t>contains fiber</t>
        </is>
      </c>
      <c r="G2408" t="inlineStr"/>
    </row>
    <row r="2409">
      <c r="A2409" t="inlineStr">
        <is>
          <t>2.67</t>
        </is>
      </c>
      <c r="B2409" t="inlineStr">
        <is>
          <t>Resource Diabet Plus strawberry 200ml</t>
        </is>
      </c>
      <c r="C2409" t="inlineStr">
        <is>
          <t>gluten_free</t>
        </is>
      </c>
      <c r="D2409" s="9" t="inlineStr">
        <is>
          <t>PASS</t>
        </is>
      </c>
      <c r="E2409" t="inlineStr">
        <is>
          <t>True</t>
        </is>
      </c>
      <c r="F2409" t="inlineStr">
        <is>
          <t>True</t>
        </is>
      </c>
      <c r="G2409" t="inlineStr"/>
    </row>
    <row r="2410">
      <c r="A2410" t="inlineStr">
        <is>
          <t>2.67</t>
        </is>
      </c>
      <c r="B2410" t="inlineStr">
        <is>
          <t>Resource Diabet Plus strawberry 200ml</t>
        </is>
      </c>
      <c r="C2410" t="inlineStr">
        <is>
          <t>nutritionally_complete</t>
        </is>
      </c>
      <c r="D2410" s="10" t="inlineStr">
        <is>
          <t>UNKNOWN</t>
        </is>
      </c>
      <c r="E2410" t="inlineStr">
        <is>
          <t>N/A</t>
        </is>
      </c>
      <c r="F2410" t="inlineStr">
        <is>
          <t>True</t>
        </is>
      </c>
      <c r="G2410" t="inlineStr">
        <is>
          <t>Cannot determine 'nutritionally_complete' for this product</t>
        </is>
      </c>
    </row>
    <row r="2411">
      <c r="A2411" t="inlineStr">
        <is>
          <t>2.67</t>
        </is>
      </c>
      <c r="B2411" t="inlineStr">
        <is>
          <t>Resource Junior chocolate 200ml</t>
        </is>
      </c>
      <c r="C2411" t="inlineStr">
        <is>
          <t>energy</t>
        </is>
      </c>
      <c r="D2411" s="9" t="inlineStr">
        <is>
          <t>PASS</t>
        </is>
      </c>
      <c r="E2411" t="inlineStr">
        <is>
          <t>153.0 kcal/100ml</t>
        </is>
      </c>
      <c r="F2411" t="inlineStr">
        <is>
          <t>&gt;= 150.0 kcal/100ml</t>
        </is>
      </c>
      <c r="G2411" t="inlineStr"/>
    </row>
    <row r="2412">
      <c r="A2412" t="inlineStr">
        <is>
          <t>2.67</t>
        </is>
      </c>
      <c r="B2412" t="inlineStr">
        <is>
          <t>Resource Junior chocolate 200ml</t>
        </is>
      </c>
      <c r="C2412" t="inlineStr">
        <is>
          <t>lactose</t>
        </is>
      </c>
      <c r="D2412" s="10" t="inlineStr">
        <is>
          <t>UNKNOWN</t>
        </is>
      </c>
      <c r="E2412" t="inlineStr">
        <is>
          <t>N/A</t>
        </is>
      </c>
      <c r="F2412" t="inlineStr">
        <is>
          <t>&lt; 0.3 g/100ml</t>
        </is>
      </c>
      <c r="G2412" t="inlineStr">
        <is>
          <t>Product has no value for 'lactose'</t>
        </is>
      </c>
    </row>
    <row r="2413">
      <c r="A2413" t="inlineStr">
        <is>
          <t>2.67</t>
        </is>
      </c>
      <c r="B2413" t="inlineStr">
        <is>
          <t>Resource Junior chocolate 200ml</t>
        </is>
      </c>
      <c r="C2413" t="inlineStr">
        <is>
          <t>volume</t>
        </is>
      </c>
      <c r="D2413" s="9" t="inlineStr">
        <is>
          <t>PASS</t>
        </is>
      </c>
      <c r="E2413" t="inlineStr">
        <is>
          <t>200.0 ml</t>
        </is>
      </c>
      <c r="F2413">
        <f> 200.0 ml</f>
        <v/>
      </c>
      <c r="G2413" t="inlineStr"/>
    </row>
    <row r="2414">
      <c r="A2414" t="inlineStr">
        <is>
          <t>2.67</t>
        </is>
      </c>
      <c r="B2414" t="inlineStr">
        <is>
          <t>Resource Junior chocolate 200ml</t>
        </is>
      </c>
      <c r="C2414" t="inlineStr">
        <is>
          <t>contains_fiber</t>
        </is>
      </c>
      <c r="D2414" s="10" t="inlineStr">
        <is>
          <t>UNKNOWN</t>
        </is>
      </c>
      <c r="E2414" t="inlineStr">
        <is>
          <t>N/A</t>
        </is>
      </c>
      <c r="F2414" t="inlineStr">
        <is>
          <t>True</t>
        </is>
      </c>
      <c r="G2414" t="inlineStr">
        <is>
          <t>Cannot determine 'contains_fiber' for this product</t>
        </is>
      </c>
    </row>
    <row r="2415">
      <c r="A2415" t="inlineStr">
        <is>
          <t>2.67</t>
        </is>
      </c>
      <c r="B2415" t="inlineStr">
        <is>
          <t>Resource Junior chocolate 200ml</t>
        </is>
      </c>
      <c r="C2415" t="inlineStr">
        <is>
          <t>gluten_free</t>
        </is>
      </c>
      <c r="D2415" s="9" t="inlineStr">
        <is>
          <t>PASS</t>
        </is>
      </c>
      <c r="E2415" t="inlineStr">
        <is>
          <t>True</t>
        </is>
      </c>
      <c r="F2415" t="inlineStr">
        <is>
          <t>True</t>
        </is>
      </c>
      <c r="G2415" t="inlineStr"/>
    </row>
    <row r="2416">
      <c r="A2416" t="inlineStr">
        <is>
          <t>2.67</t>
        </is>
      </c>
      <c r="B2416" t="inlineStr">
        <is>
          <t>Resource Junior chocolate 200ml</t>
        </is>
      </c>
      <c r="C2416" t="inlineStr">
        <is>
          <t>nutritionally_complete</t>
        </is>
      </c>
      <c r="D2416" s="10" t="inlineStr">
        <is>
          <t>UNKNOWN</t>
        </is>
      </c>
      <c r="E2416" t="inlineStr">
        <is>
          <t>N/A</t>
        </is>
      </c>
      <c r="F2416" t="inlineStr">
        <is>
          <t>True</t>
        </is>
      </c>
      <c r="G2416" t="inlineStr">
        <is>
          <t>Cannot determine 'nutritionally_complete' for this product</t>
        </is>
      </c>
    </row>
    <row r="2417">
      <c r="A2417" t="inlineStr">
        <is>
          <t>2.68</t>
        </is>
      </c>
      <c r="B2417" t="inlineStr">
        <is>
          <t>Resource Junior powder 400g</t>
        </is>
      </c>
      <c r="C2417" t="inlineStr">
        <is>
          <t>energy</t>
        </is>
      </c>
      <c r="D2417" s="10" t="inlineStr">
        <is>
          <t>UNKNOWN</t>
        </is>
      </c>
      <c r="E2417" t="inlineStr">
        <is>
          <t>470.0</t>
        </is>
      </c>
      <c r="F2417" t="inlineStr">
        <is>
          <t>&gt;= 2.4 kcal/ml</t>
        </is>
      </c>
      <c r="G2417" t="inlineStr">
        <is>
          <t>Incompatible units for 'energy': product is kcal/100g, requirement is kcal/100ml</t>
        </is>
      </c>
    </row>
    <row r="2418">
      <c r="A2418" t="inlineStr">
        <is>
          <t>2.68</t>
        </is>
      </c>
      <c r="B2418" t="inlineStr">
        <is>
          <t>Resource Junior powder 400g</t>
        </is>
      </c>
      <c r="C2418" t="inlineStr">
        <is>
          <t>lactose</t>
        </is>
      </c>
      <c r="D2418" s="10" t="inlineStr">
        <is>
          <t>UNKNOWN</t>
        </is>
      </c>
      <c r="E2418" t="inlineStr">
        <is>
          <t>N/A</t>
        </is>
      </c>
      <c r="F2418" t="inlineStr">
        <is>
          <t>&lt; 0.3 g/100ml</t>
        </is>
      </c>
      <c r="G2418" t="inlineStr">
        <is>
          <t>Product has no value for 'lactose'</t>
        </is>
      </c>
    </row>
    <row r="2419">
      <c r="A2419" t="inlineStr">
        <is>
          <t>2.68</t>
        </is>
      </c>
      <c r="B2419" t="inlineStr">
        <is>
          <t>Resource Junior powder 400g</t>
        </is>
      </c>
      <c r="C2419" t="inlineStr">
        <is>
          <t>volume</t>
        </is>
      </c>
      <c r="D2419" s="10" t="inlineStr">
        <is>
          <t>UNKNOWN</t>
        </is>
      </c>
      <c r="E2419" t="inlineStr">
        <is>
          <t>400.0 g</t>
        </is>
      </c>
      <c r="F2419">
        <f> 125.0 ml</f>
        <v/>
      </c>
      <c r="G2419" t="inlineStr">
        <is>
          <t>Not comparable: product in g, requirement in ml</t>
        </is>
      </c>
    </row>
    <row r="2420">
      <c r="A2420" t="inlineStr">
        <is>
          <t>2.68</t>
        </is>
      </c>
      <c r="B2420" t="inlineStr">
        <is>
          <t>Resource Junior powder 400g</t>
        </is>
      </c>
      <c r="C2420" t="inlineStr">
        <is>
          <t>contains_fiber</t>
        </is>
      </c>
      <c r="D2420" s="10" t="inlineStr">
        <is>
          <t>UNKNOWN</t>
        </is>
      </c>
      <c r="E2420" t="inlineStr">
        <is>
          <t>N/A</t>
        </is>
      </c>
      <c r="F2420" t="inlineStr">
        <is>
          <t>True</t>
        </is>
      </c>
      <c r="G2420" t="inlineStr">
        <is>
          <t>Cannot determine 'contains_fiber' for this product</t>
        </is>
      </c>
    </row>
    <row r="2421">
      <c r="A2421" t="inlineStr">
        <is>
          <t>2.68</t>
        </is>
      </c>
      <c r="B2421" t="inlineStr">
        <is>
          <t>Resource Junior powder 400g</t>
        </is>
      </c>
      <c r="C2421" t="inlineStr">
        <is>
          <t>gluten_free</t>
        </is>
      </c>
      <c r="D2421" s="9" t="inlineStr">
        <is>
          <t>PASS</t>
        </is>
      </c>
      <c r="E2421" t="inlineStr">
        <is>
          <t>True</t>
        </is>
      </c>
      <c r="F2421" t="inlineStr">
        <is>
          <t>True</t>
        </is>
      </c>
      <c r="G2421" t="inlineStr"/>
    </row>
    <row r="2422">
      <c r="A2422" t="inlineStr">
        <is>
          <t>2.68</t>
        </is>
      </c>
      <c r="B2422" t="inlineStr">
        <is>
          <t>Resource Junior powder 400g</t>
        </is>
      </c>
      <c r="C2422" t="inlineStr">
        <is>
          <t>nutritionally_complete</t>
        </is>
      </c>
      <c r="D2422" s="10" t="inlineStr">
        <is>
          <t>UNKNOWN</t>
        </is>
      </c>
      <c r="E2422" t="inlineStr">
        <is>
          <t>N/A</t>
        </is>
      </c>
      <c r="F2422" t="inlineStr">
        <is>
          <t>True</t>
        </is>
      </c>
      <c r="G2422" t="inlineStr">
        <is>
          <t>Cannot determine 'nutritionally_complete' for this product</t>
        </is>
      </c>
    </row>
    <row r="2423">
      <c r="A2423" t="inlineStr">
        <is>
          <t>2.68</t>
        </is>
      </c>
      <c r="B2423" t="inlineStr">
        <is>
          <t>Resource Instant Protein powder 400g</t>
        </is>
      </c>
      <c r="C2423" t="inlineStr">
        <is>
          <t>energy</t>
        </is>
      </c>
      <c r="D2423" s="10" t="inlineStr">
        <is>
          <t>UNKNOWN</t>
        </is>
      </c>
      <c r="E2423" t="inlineStr">
        <is>
          <t>371.0</t>
        </is>
      </c>
      <c r="F2423" t="inlineStr">
        <is>
          <t>&gt;= 2.4 kcal/ml</t>
        </is>
      </c>
      <c r="G2423" t="inlineStr">
        <is>
          <t>Incompatible units for 'energy': product is kcal/100g, requirement is kcal/100ml</t>
        </is>
      </c>
    </row>
    <row r="2424">
      <c r="A2424" t="inlineStr">
        <is>
          <t>2.68</t>
        </is>
      </c>
      <c r="B2424" t="inlineStr">
        <is>
          <t>Resource Instant Protein powder 400g</t>
        </is>
      </c>
      <c r="C2424" t="inlineStr">
        <is>
          <t>lactose</t>
        </is>
      </c>
      <c r="D2424" s="10" t="inlineStr">
        <is>
          <t>UNKNOWN</t>
        </is>
      </c>
      <c r="E2424" t="inlineStr">
        <is>
          <t>0.25</t>
        </is>
      </c>
      <c r="F2424" t="inlineStr">
        <is>
          <t>&lt; 0.3 g/100ml</t>
        </is>
      </c>
      <c r="G2424" t="inlineStr">
        <is>
          <t>Incompatible units for 'lactose': product is g/100g, requirement is g/100ml</t>
        </is>
      </c>
    </row>
    <row r="2425">
      <c r="A2425" t="inlineStr">
        <is>
          <t>2.68</t>
        </is>
      </c>
      <c r="B2425" t="inlineStr">
        <is>
          <t>Resource Instant Protein powder 400g</t>
        </is>
      </c>
      <c r="C2425" t="inlineStr">
        <is>
          <t>volume</t>
        </is>
      </c>
      <c r="D2425" s="10" t="inlineStr">
        <is>
          <t>UNKNOWN</t>
        </is>
      </c>
      <c r="E2425" t="inlineStr">
        <is>
          <t>400.0 g</t>
        </is>
      </c>
      <c r="F2425">
        <f> 125.0 ml</f>
        <v/>
      </c>
      <c r="G2425" t="inlineStr">
        <is>
          <t>Not comparable: product in g, requirement in ml</t>
        </is>
      </c>
    </row>
    <row r="2426">
      <c r="A2426" t="inlineStr">
        <is>
          <t>2.68</t>
        </is>
      </c>
      <c r="B2426" t="inlineStr">
        <is>
          <t>Resource Instant Protein powder 400g</t>
        </is>
      </c>
      <c r="C2426" t="inlineStr">
        <is>
          <t>contains_fiber</t>
        </is>
      </c>
      <c r="D2426" s="10" t="inlineStr">
        <is>
          <t>UNKNOWN</t>
        </is>
      </c>
      <c r="E2426" t="inlineStr">
        <is>
          <t>N/A</t>
        </is>
      </c>
      <c r="F2426" t="inlineStr">
        <is>
          <t>True</t>
        </is>
      </c>
      <c r="G2426" t="inlineStr">
        <is>
          <t>Cannot determine 'contains_fiber' for this product</t>
        </is>
      </c>
    </row>
    <row r="2427">
      <c r="A2427" t="inlineStr">
        <is>
          <t>2.68</t>
        </is>
      </c>
      <c r="B2427" t="inlineStr">
        <is>
          <t>Resource Instant Protein powder 400g</t>
        </is>
      </c>
      <c r="C2427" t="inlineStr">
        <is>
          <t>gluten_free</t>
        </is>
      </c>
      <c r="D2427" s="9" t="inlineStr">
        <is>
          <t>PASS</t>
        </is>
      </c>
      <c r="E2427" t="inlineStr">
        <is>
          <t>True</t>
        </is>
      </c>
      <c r="F2427" t="inlineStr">
        <is>
          <t>True</t>
        </is>
      </c>
      <c r="G2427" t="inlineStr"/>
    </row>
    <row r="2428">
      <c r="A2428" t="inlineStr">
        <is>
          <t>2.68</t>
        </is>
      </c>
      <c r="B2428" t="inlineStr">
        <is>
          <t>Resource Instant Protein powder 400g</t>
        </is>
      </c>
      <c r="C2428" t="inlineStr">
        <is>
          <t>nutritionally_complete</t>
        </is>
      </c>
      <c r="D2428" s="10" t="inlineStr">
        <is>
          <t>UNKNOWN</t>
        </is>
      </c>
      <c r="E2428" t="inlineStr">
        <is>
          <t>N/A</t>
        </is>
      </c>
      <c r="F2428" t="inlineStr">
        <is>
          <t>True</t>
        </is>
      </c>
      <c r="G2428" t="inlineStr">
        <is>
          <t>Cannot determine 'nutritionally_complete' for this product</t>
        </is>
      </c>
    </row>
    <row r="2429">
      <c r="A2429" t="inlineStr">
        <is>
          <t>2.68</t>
        </is>
      </c>
      <c r="B2429" t="inlineStr">
        <is>
          <t>Resource Glutamin 20x5g</t>
        </is>
      </c>
      <c r="C2429" t="inlineStr">
        <is>
          <t>energy</t>
        </is>
      </c>
      <c r="D2429" s="10" t="inlineStr">
        <is>
          <t>UNKNOWN</t>
        </is>
      </c>
      <c r="E2429" t="inlineStr">
        <is>
          <t>400.0</t>
        </is>
      </c>
      <c r="F2429" t="inlineStr">
        <is>
          <t>&gt;= 2.4 kcal/ml</t>
        </is>
      </c>
      <c r="G2429" t="inlineStr">
        <is>
          <t>Incompatible units for 'energy': product is kcal/100g, requirement is kcal/100ml</t>
        </is>
      </c>
    </row>
    <row r="2430">
      <c r="A2430" t="inlineStr">
        <is>
          <t>2.68</t>
        </is>
      </c>
      <c r="B2430" t="inlineStr">
        <is>
          <t>Resource Glutamin 20x5g</t>
        </is>
      </c>
      <c r="C2430" t="inlineStr">
        <is>
          <t>lactose</t>
        </is>
      </c>
      <c r="D2430" s="10" t="inlineStr">
        <is>
          <t>UNKNOWN</t>
        </is>
      </c>
      <c r="E2430" t="inlineStr">
        <is>
          <t>N/A</t>
        </is>
      </c>
      <c r="F2430" t="inlineStr">
        <is>
          <t>&lt; 0.3 g/100ml</t>
        </is>
      </c>
      <c r="G2430" t="inlineStr">
        <is>
          <t>Product has no value for 'lactose'</t>
        </is>
      </c>
    </row>
    <row r="2431">
      <c r="A2431" t="inlineStr">
        <is>
          <t>2.68</t>
        </is>
      </c>
      <c r="B2431" t="inlineStr">
        <is>
          <t>Resource Glutamin 20x5g</t>
        </is>
      </c>
      <c r="C2431" t="inlineStr">
        <is>
          <t>volume</t>
        </is>
      </c>
      <c r="D2431" s="10" t="inlineStr">
        <is>
          <t>UNKNOWN</t>
        </is>
      </c>
      <c r="E2431" t="inlineStr">
        <is>
          <t>100.0 g</t>
        </is>
      </c>
      <c r="F2431">
        <f> 125.0 ml</f>
        <v/>
      </c>
      <c r="G2431" t="inlineStr">
        <is>
          <t>Not comparable: product in g, requirement in ml</t>
        </is>
      </c>
    </row>
    <row r="2432">
      <c r="A2432" t="inlineStr">
        <is>
          <t>2.68</t>
        </is>
      </c>
      <c r="B2432" t="inlineStr">
        <is>
          <t>Resource Glutamin 20x5g</t>
        </is>
      </c>
      <c r="C2432" t="inlineStr">
        <is>
          <t>contains_fiber</t>
        </is>
      </c>
      <c r="D2432" s="10" t="inlineStr">
        <is>
          <t>UNKNOWN</t>
        </is>
      </c>
      <c r="E2432" t="inlineStr">
        <is>
          <t>N/A</t>
        </is>
      </c>
      <c r="F2432" t="inlineStr">
        <is>
          <t>True</t>
        </is>
      </c>
      <c r="G2432" t="inlineStr">
        <is>
          <t>Cannot determine 'contains_fiber' for this product</t>
        </is>
      </c>
    </row>
    <row r="2433">
      <c r="A2433" t="inlineStr">
        <is>
          <t>2.68</t>
        </is>
      </c>
      <c r="B2433" t="inlineStr">
        <is>
          <t>Resource Glutamin 20x5g</t>
        </is>
      </c>
      <c r="C2433" t="inlineStr">
        <is>
          <t>gluten_free</t>
        </is>
      </c>
      <c r="D2433" s="9" t="inlineStr">
        <is>
          <t>PASS</t>
        </is>
      </c>
      <c r="E2433" t="inlineStr">
        <is>
          <t>True</t>
        </is>
      </c>
      <c r="F2433" t="inlineStr">
        <is>
          <t>True</t>
        </is>
      </c>
      <c r="G2433" t="inlineStr"/>
    </row>
    <row r="2434">
      <c r="A2434" t="inlineStr">
        <is>
          <t>2.68</t>
        </is>
      </c>
      <c r="B2434" t="inlineStr">
        <is>
          <t>Resource Glutamin 20x5g</t>
        </is>
      </c>
      <c r="C2434" t="inlineStr">
        <is>
          <t>nutritionally_complete</t>
        </is>
      </c>
      <c r="D2434" s="10" t="inlineStr">
        <is>
          <t>UNKNOWN</t>
        </is>
      </c>
      <c r="E2434" t="inlineStr">
        <is>
          <t>N/A</t>
        </is>
      </c>
      <c r="F2434" t="inlineStr">
        <is>
          <t>True</t>
        </is>
      </c>
      <c r="G2434" t="inlineStr">
        <is>
          <t>Cannot determine 'nutritionally_complete' for this product</t>
        </is>
      </c>
    </row>
    <row r="2435">
      <c r="A2435" t="inlineStr">
        <is>
          <t>2.69</t>
        </is>
      </c>
      <c r="B2435" t="inlineStr">
        <is>
          <t>Resource Junior powder 400g</t>
        </is>
      </c>
      <c r="C2435" t="inlineStr">
        <is>
          <t>energy</t>
        </is>
      </c>
      <c r="D2435" s="10" t="inlineStr">
        <is>
          <t>UNKNOWN</t>
        </is>
      </c>
      <c r="E2435" t="inlineStr">
        <is>
          <t>470.0</t>
        </is>
      </c>
      <c r="F2435" t="inlineStr">
        <is>
          <t>&gt;= 2.4 kcal/ml</t>
        </is>
      </c>
      <c r="G2435" t="inlineStr">
        <is>
          <t>Incompatible units for 'energy': product is kcal/100g, requirement is kcal/100ml</t>
        </is>
      </c>
    </row>
    <row r="2436">
      <c r="A2436" t="inlineStr">
        <is>
          <t>2.69</t>
        </is>
      </c>
      <c r="B2436" t="inlineStr">
        <is>
          <t>Resource Junior powder 400g</t>
        </is>
      </c>
      <c r="C2436" t="inlineStr">
        <is>
          <t>lactose</t>
        </is>
      </c>
      <c r="D2436" s="10" t="inlineStr">
        <is>
          <t>UNKNOWN</t>
        </is>
      </c>
      <c r="E2436" t="inlineStr">
        <is>
          <t>N/A</t>
        </is>
      </c>
      <c r="F2436" t="inlineStr">
        <is>
          <t>&lt; 0.3 g/100ml</t>
        </is>
      </c>
      <c r="G2436" t="inlineStr">
        <is>
          <t>Product has no value for 'lactose'</t>
        </is>
      </c>
    </row>
    <row r="2437">
      <c r="A2437" t="inlineStr">
        <is>
          <t>2.69</t>
        </is>
      </c>
      <c r="B2437" t="inlineStr">
        <is>
          <t>Resource Junior powder 400g</t>
        </is>
      </c>
      <c r="C2437" t="inlineStr">
        <is>
          <t>volume</t>
        </is>
      </c>
      <c r="D2437" s="10" t="inlineStr">
        <is>
          <t>UNKNOWN</t>
        </is>
      </c>
      <c r="E2437" t="inlineStr">
        <is>
          <t>400.0 g</t>
        </is>
      </c>
      <c r="F2437">
        <f> 125.0 ml</f>
        <v/>
      </c>
      <c r="G2437" t="inlineStr">
        <is>
          <t>Not comparable: product in g, requirement in ml</t>
        </is>
      </c>
    </row>
    <row r="2438">
      <c r="A2438" t="inlineStr">
        <is>
          <t>2.69</t>
        </is>
      </c>
      <c r="B2438" t="inlineStr">
        <is>
          <t>Resource Junior powder 400g</t>
        </is>
      </c>
      <c r="C2438" t="inlineStr">
        <is>
          <t>contains_fiber</t>
        </is>
      </c>
      <c r="D2438" s="10" t="inlineStr">
        <is>
          <t>UNKNOWN</t>
        </is>
      </c>
      <c r="E2438" t="inlineStr">
        <is>
          <t>N/A</t>
        </is>
      </c>
      <c r="F2438" t="inlineStr">
        <is>
          <t>True</t>
        </is>
      </c>
      <c r="G2438" t="inlineStr">
        <is>
          <t>Cannot determine 'contains_fiber' for this product</t>
        </is>
      </c>
    </row>
    <row r="2439">
      <c r="A2439" t="inlineStr">
        <is>
          <t>2.69</t>
        </is>
      </c>
      <c r="B2439" t="inlineStr">
        <is>
          <t>Resource Junior powder 400g</t>
        </is>
      </c>
      <c r="C2439" t="inlineStr">
        <is>
          <t>gluten_free</t>
        </is>
      </c>
      <c r="D2439" s="9" t="inlineStr">
        <is>
          <t>PASS</t>
        </is>
      </c>
      <c r="E2439" t="inlineStr">
        <is>
          <t>True</t>
        </is>
      </c>
      <c r="F2439" t="inlineStr">
        <is>
          <t>True</t>
        </is>
      </c>
      <c r="G2439" t="inlineStr"/>
    </row>
    <row r="2440">
      <c r="A2440" t="inlineStr">
        <is>
          <t>2.69</t>
        </is>
      </c>
      <c r="B2440" t="inlineStr">
        <is>
          <t>Resource Junior powder 400g</t>
        </is>
      </c>
      <c r="C2440" t="inlineStr">
        <is>
          <t>nutritionally_complete</t>
        </is>
      </c>
      <c r="D2440" s="10" t="inlineStr">
        <is>
          <t>UNKNOWN</t>
        </is>
      </c>
      <c r="E2440" t="inlineStr">
        <is>
          <t>N/A</t>
        </is>
      </c>
      <c r="F2440" t="inlineStr">
        <is>
          <t>True</t>
        </is>
      </c>
      <c r="G2440" t="inlineStr">
        <is>
          <t>Cannot determine 'nutritionally_complete' for this product</t>
        </is>
      </c>
    </row>
    <row r="2441">
      <c r="A2441" t="inlineStr">
        <is>
          <t>2.69</t>
        </is>
      </c>
      <c r="B2441" t="inlineStr">
        <is>
          <t>Resource Instant Protein powder 400g</t>
        </is>
      </c>
      <c r="C2441" t="inlineStr">
        <is>
          <t>energy</t>
        </is>
      </c>
      <c r="D2441" s="10" t="inlineStr">
        <is>
          <t>UNKNOWN</t>
        </is>
      </c>
      <c r="E2441" t="inlineStr">
        <is>
          <t>371.0</t>
        </is>
      </c>
      <c r="F2441" t="inlineStr">
        <is>
          <t>&gt;= 2.4 kcal/ml</t>
        </is>
      </c>
      <c r="G2441" t="inlineStr">
        <is>
          <t>Incompatible units for 'energy': product is kcal/100g, requirement is kcal/100ml</t>
        </is>
      </c>
    </row>
    <row r="2442">
      <c r="A2442" t="inlineStr">
        <is>
          <t>2.69</t>
        </is>
      </c>
      <c r="B2442" t="inlineStr">
        <is>
          <t>Resource Instant Protein powder 400g</t>
        </is>
      </c>
      <c r="C2442" t="inlineStr">
        <is>
          <t>lactose</t>
        </is>
      </c>
      <c r="D2442" s="10" t="inlineStr">
        <is>
          <t>UNKNOWN</t>
        </is>
      </c>
      <c r="E2442" t="inlineStr">
        <is>
          <t>0.25</t>
        </is>
      </c>
      <c r="F2442" t="inlineStr">
        <is>
          <t>&lt; 0.3 g/100ml</t>
        </is>
      </c>
      <c r="G2442" t="inlineStr">
        <is>
          <t>Incompatible units for 'lactose': product is g/100g, requirement is g/100ml</t>
        </is>
      </c>
    </row>
    <row r="2443">
      <c r="A2443" t="inlineStr">
        <is>
          <t>2.69</t>
        </is>
      </c>
      <c r="B2443" t="inlineStr">
        <is>
          <t>Resource Instant Protein powder 400g</t>
        </is>
      </c>
      <c r="C2443" t="inlineStr">
        <is>
          <t>volume</t>
        </is>
      </c>
      <c r="D2443" s="10" t="inlineStr">
        <is>
          <t>UNKNOWN</t>
        </is>
      </c>
      <c r="E2443" t="inlineStr">
        <is>
          <t>400.0 g</t>
        </is>
      </c>
      <c r="F2443">
        <f> 125.0 ml</f>
        <v/>
      </c>
      <c r="G2443" t="inlineStr">
        <is>
          <t>Not comparable: product in g, requirement in ml</t>
        </is>
      </c>
    </row>
    <row r="2444">
      <c r="A2444" t="inlineStr">
        <is>
          <t>2.69</t>
        </is>
      </c>
      <c r="B2444" t="inlineStr">
        <is>
          <t>Resource Instant Protein powder 400g</t>
        </is>
      </c>
      <c r="C2444" t="inlineStr">
        <is>
          <t>contains_fiber</t>
        </is>
      </c>
      <c r="D2444" s="10" t="inlineStr">
        <is>
          <t>UNKNOWN</t>
        </is>
      </c>
      <c r="E2444" t="inlineStr">
        <is>
          <t>N/A</t>
        </is>
      </c>
      <c r="F2444" t="inlineStr">
        <is>
          <t>True</t>
        </is>
      </c>
      <c r="G2444" t="inlineStr">
        <is>
          <t>Cannot determine 'contains_fiber' for this product</t>
        </is>
      </c>
    </row>
    <row r="2445">
      <c r="A2445" t="inlineStr">
        <is>
          <t>2.69</t>
        </is>
      </c>
      <c r="B2445" t="inlineStr">
        <is>
          <t>Resource Instant Protein powder 400g</t>
        </is>
      </c>
      <c r="C2445" t="inlineStr">
        <is>
          <t>gluten_free</t>
        </is>
      </c>
      <c r="D2445" s="9" t="inlineStr">
        <is>
          <t>PASS</t>
        </is>
      </c>
      <c r="E2445" t="inlineStr">
        <is>
          <t>True</t>
        </is>
      </c>
      <c r="F2445" t="inlineStr">
        <is>
          <t>True</t>
        </is>
      </c>
      <c r="G2445" t="inlineStr"/>
    </row>
    <row r="2446">
      <c r="A2446" t="inlineStr">
        <is>
          <t>2.69</t>
        </is>
      </c>
      <c r="B2446" t="inlineStr">
        <is>
          <t>Resource Instant Protein powder 400g</t>
        </is>
      </c>
      <c r="C2446" t="inlineStr">
        <is>
          <t>nutritionally_complete</t>
        </is>
      </c>
      <c r="D2446" s="10" t="inlineStr">
        <is>
          <t>UNKNOWN</t>
        </is>
      </c>
      <c r="E2446" t="inlineStr">
        <is>
          <t>N/A</t>
        </is>
      </c>
      <c r="F2446" t="inlineStr">
        <is>
          <t>True</t>
        </is>
      </c>
      <c r="G2446" t="inlineStr">
        <is>
          <t>Cannot determine 'nutritionally_complete' for this product</t>
        </is>
      </c>
    </row>
    <row r="2447">
      <c r="A2447" t="inlineStr">
        <is>
          <t>2.69</t>
        </is>
      </c>
      <c r="B2447" t="inlineStr">
        <is>
          <t>Resource Glutamin 20x5g</t>
        </is>
      </c>
      <c r="C2447" t="inlineStr">
        <is>
          <t>energy</t>
        </is>
      </c>
      <c r="D2447" s="10" t="inlineStr">
        <is>
          <t>UNKNOWN</t>
        </is>
      </c>
      <c r="E2447" t="inlineStr">
        <is>
          <t>400.0</t>
        </is>
      </c>
      <c r="F2447" t="inlineStr">
        <is>
          <t>&gt;= 2.4 kcal/ml</t>
        </is>
      </c>
      <c r="G2447" t="inlineStr">
        <is>
          <t>Incompatible units for 'energy': product is kcal/100g, requirement is kcal/100ml</t>
        </is>
      </c>
    </row>
    <row r="2448">
      <c r="A2448" t="inlineStr">
        <is>
          <t>2.69</t>
        </is>
      </c>
      <c r="B2448" t="inlineStr">
        <is>
          <t>Resource Glutamin 20x5g</t>
        </is>
      </c>
      <c r="C2448" t="inlineStr">
        <is>
          <t>lactose</t>
        </is>
      </c>
      <c r="D2448" s="10" t="inlineStr">
        <is>
          <t>UNKNOWN</t>
        </is>
      </c>
      <c r="E2448" t="inlineStr">
        <is>
          <t>N/A</t>
        </is>
      </c>
      <c r="F2448" t="inlineStr">
        <is>
          <t>&lt; 0.3 g/100ml</t>
        </is>
      </c>
      <c r="G2448" t="inlineStr">
        <is>
          <t>Product has no value for 'lactose'</t>
        </is>
      </c>
    </row>
    <row r="2449">
      <c r="A2449" t="inlineStr">
        <is>
          <t>2.69</t>
        </is>
      </c>
      <c r="B2449" t="inlineStr">
        <is>
          <t>Resource Glutamin 20x5g</t>
        </is>
      </c>
      <c r="C2449" t="inlineStr">
        <is>
          <t>volume</t>
        </is>
      </c>
      <c r="D2449" s="10" t="inlineStr">
        <is>
          <t>UNKNOWN</t>
        </is>
      </c>
      <c r="E2449" t="inlineStr">
        <is>
          <t>100.0 g</t>
        </is>
      </c>
      <c r="F2449">
        <f> 125.0 ml</f>
        <v/>
      </c>
      <c r="G2449" t="inlineStr">
        <is>
          <t>Not comparable: product in g, requirement in ml</t>
        </is>
      </c>
    </row>
    <row r="2450">
      <c r="A2450" t="inlineStr">
        <is>
          <t>2.69</t>
        </is>
      </c>
      <c r="B2450" t="inlineStr">
        <is>
          <t>Resource Glutamin 20x5g</t>
        </is>
      </c>
      <c r="C2450" t="inlineStr">
        <is>
          <t>contains_fiber</t>
        </is>
      </c>
      <c r="D2450" s="10" t="inlineStr">
        <is>
          <t>UNKNOWN</t>
        </is>
      </c>
      <c r="E2450" t="inlineStr">
        <is>
          <t>N/A</t>
        </is>
      </c>
      <c r="F2450" t="inlineStr">
        <is>
          <t>True</t>
        </is>
      </c>
      <c r="G2450" t="inlineStr">
        <is>
          <t>Cannot determine 'contains_fiber' for this product</t>
        </is>
      </c>
    </row>
    <row r="2451">
      <c r="A2451" t="inlineStr">
        <is>
          <t>2.69</t>
        </is>
      </c>
      <c r="B2451" t="inlineStr">
        <is>
          <t>Resource Glutamin 20x5g</t>
        </is>
      </c>
      <c r="C2451" t="inlineStr">
        <is>
          <t>gluten_free</t>
        </is>
      </c>
      <c r="D2451" s="9" t="inlineStr">
        <is>
          <t>PASS</t>
        </is>
      </c>
      <c r="E2451" t="inlineStr">
        <is>
          <t>True</t>
        </is>
      </c>
      <c r="F2451" t="inlineStr">
        <is>
          <t>True</t>
        </is>
      </c>
      <c r="G2451" t="inlineStr"/>
    </row>
    <row r="2452">
      <c r="A2452" t="inlineStr">
        <is>
          <t>2.69</t>
        </is>
      </c>
      <c r="B2452" t="inlineStr">
        <is>
          <t>Resource Glutamin 20x5g</t>
        </is>
      </c>
      <c r="C2452" t="inlineStr">
        <is>
          <t>nutritionally_complete</t>
        </is>
      </c>
      <c r="D2452" s="10" t="inlineStr">
        <is>
          <t>UNKNOWN</t>
        </is>
      </c>
      <c r="E2452" t="inlineStr">
        <is>
          <t>N/A</t>
        </is>
      </c>
      <c r="F2452" t="inlineStr">
        <is>
          <t>True</t>
        </is>
      </c>
      <c r="G2452" t="inlineStr">
        <is>
          <t>Cannot determine 'nutritionally_complete' for this product</t>
        </is>
      </c>
    </row>
    <row r="2453">
      <c r="A2453" t="inlineStr">
        <is>
          <t>2.70</t>
        </is>
      </c>
      <c r="B2453" t="inlineStr">
        <is>
          <t>Resource Junior powder 400g</t>
        </is>
      </c>
      <c r="C2453" t="inlineStr">
        <is>
          <t>energy</t>
        </is>
      </c>
      <c r="D2453" s="10" t="inlineStr">
        <is>
          <t>UNKNOWN</t>
        </is>
      </c>
      <c r="E2453" t="inlineStr">
        <is>
          <t>470.0</t>
        </is>
      </c>
      <c r="F2453" t="inlineStr">
        <is>
          <t>&gt;= 2.4 kcal/ml</t>
        </is>
      </c>
      <c r="G2453" t="inlineStr">
        <is>
          <t>Incompatible units for 'energy': product is kcal/100g, requirement is kcal/100ml</t>
        </is>
      </c>
    </row>
    <row r="2454">
      <c r="A2454" t="inlineStr">
        <is>
          <t>2.70</t>
        </is>
      </c>
      <c r="B2454" t="inlineStr">
        <is>
          <t>Resource Junior powder 400g</t>
        </is>
      </c>
      <c r="C2454" t="inlineStr">
        <is>
          <t>lactose</t>
        </is>
      </c>
      <c r="D2454" s="10" t="inlineStr">
        <is>
          <t>UNKNOWN</t>
        </is>
      </c>
      <c r="E2454" t="inlineStr">
        <is>
          <t>N/A</t>
        </is>
      </c>
      <c r="F2454" t="inlineStr">
        <is>
          <t>&lt; 0.3 g/100ml</t>
        </is>
      </c>
      <c r="G2454" t="inlineStr">
        <is>
          <t>Product has no value for 'lactose'</t>
        </is>
      </c>
    </row>
    <row r="2455">
      <c r="A2455" t="inlineStr">
        <is>
          <t>2.70</t>
        </is>
      </c>
      <c r="B2455" t="inlineStr">
        <is>
          <t>Resource Junior powder 400g</t>
        </is>
      </c>
      <c r="C2455" t="inlineStr">
        <is>
          <t>volume</t>
        </is>
      </c>
      <c r="D2455" s="10" t="inlineStr">
        <is>
          <t>UNKNOWN</t>
        </is>
      </c>
      <c r="E2455" t="inlineStr">
        <is>
          <t>400.0 g</t>
        </is>
      </c>
      <c r="F2455">
        <f> 125.0 ml</f>
        <v/>
      </c>
      <c r="G2455" t="inlineStr">
        <is>
          <t>Not comparable: product in g, requirement in ml</t>
        </is>
      </c>
    </row>
    <row r="2456">
      <c r="A2456" t="inlineStr">
        <is>
          <t>2.70</t>
        </is>
      </c>
      <c r="B2456" t="inlineStr">
        <is>
          <t>Resource Junior powder 400g</t>
        </is>
      </c>
      <c r="C2456" t="inlineStr">
        <is>
          <t>contains_fiber</t>
        </is>
      </c>
      <c r="D2456" s="10" t="inlineStr">
        <is>
          <t>UNKNOWN</t>
        </is>
      </c>
      <c r="E2456" t="inlineStr">
        <is>
          <t>N/A</t>
        </is>
      </c>
      <c r="F2456" t="inlineStr">
        <is>
          <t>True</t>
        </is>
      </c>
      <c r="G2456" t="inlineStr">
        <is>
          <t>Cannot determine 'contains_fiber' for this product</t>
        </is>
      </c>
    </row>
    <row r="2457">
      <c r="A2457" t="inlineStr">
        <is>
          <t>2.70</t>
        </is>
      </c>
      <c r="B2457" t="inlineStr">
        <is>
          <t>Resource Junior powder 400g</t>
        </is>
      </c>
      <c r="C2457" t="inlineStr">
        <is>
          <t>gluten_free</t>
        </is>
      </c>
      <c r="D2457" s="9" t="inlineStr">
        <is>
          <t>PASS</t>
        </is>
      </c>
      <c r="E2457" t="inlineStr">
        <is>
          <t>True</t>
        </is>
      </c>
      <c r="F2457" t="inlineStr">
        <is>
          <t>True</t>
        </is>
      </c>
      <c r="G2457" t="inlineStr"/>
    </row>
    <row r="2458">
      <c r="A2458" t="inlineStr">
        <is>
          <t>2.70</t>
        </is>
      </c>
      <c r="B2458" t="inlineStr">
        <is>
          <t>Resource Junior powder 400g</t>
        </is>
      </c>
      <c r="C2458" t="inlineStr">
        <is>
          <t>nutritionally_complete</t>
        </is>
      </c>
      <c r="D2458" s="10" t="inlineStr">
        <is>
          <t>UNKNOWN</t>
        </is>
      </c>
      <c r="E2458" t="inlineStr">
        <is>
          <t>N/A</t>
        </is>
      </c>
      <c r="F2458" t="inlineStr">
        <is>
          <t>True</t>
        </is>
      </c>
      <c r="G2458" t="inlineStr">
        <is>
          <t>Cannot determine 'nutritionally_complete' for this product</t>
        </is>
      </c>
    </row>
    <row r="2459">
      <c r="A2459" t="inlineStr">
        <is>
          <t>2.70</t>
        </is>
      </c>
      <c r="B2459" t="inlineStr">
        <is>
          <t>Resource Instant Protein powder 400g</t>
        </is>
      </c>
      <c r="C2459" t="inlineStr">
        <is>
          <t>energy</t>
        </is>
      </c>
      <c r="D2459" s="10" t="inlineStr">
        <is>
          <t>UNKNOWN</t>
        </is>
      </c>
      <c r="E2459" t="inlineStr">
        <is>
          <t>371.0</t>
        </is>
      </c>
      <c r="F2459" t="inlineStr">
        <is>
          <t>&gt;= 2.4 kcal/ml</t>
        </is>
      </c>
      <c r="G2459" t="inlineStr">
        <is>
          <t>Incompatible units for 'energy': product is kcal/100g, requirement is kcal/100ml</t>
        </is>
      </c>
    </row>
    <row r="2460">
      <c r="A2460" t="inlineStr">
        <is>
          <t>2.70</t>
        </is>
      </c>
      <c r="B2460" t="inlineStr">
        <is>
          <t>Resource Instant Protein powder 400g</t>
        </is>
      </c>
      <c r="C2460" t="inlineStr">
        <is>
          <t>lactose</t>
        </is>
      </c>
      <c r="D2460" s="10" t="inlineStr">
        <is>
          <t>UNKNOWN</t>
        </is>
      </c>
      <c r="E2460" t="inlineStr">
        <is>
          <t>0.25</t>
        </is>
      </c>
      <c r="F2460" t="inlineStr">
        <is>
          <t>&lt; 0.3 g/100ml</t>
        </is>
      </c>
      <c r="G2460" t="inlineStr">
        <is>
          <t>Incompatible units for 'lactose': product is g/100g, requirement is g/100ml</t>
        </is>
      </c>
    </row>
    <row r="2461">
      <c r="A2461" t="inlineStr">
        <is>
          <t>2.70</t>
        </is>
      </c>
      <c r="B2461" t="inlineStr">
        <is>
          <t>Resource Instant Protein powder 400g</t>
        </is>
      </c>
      <c r="C2461" t="inlineStr">
        <is>
          <t>volume</t>
        </is>
      </c>
      <c r="D2461" s="10" t="inlineStr">
        <is>
          <t>UNKNOWN</t>
        </is>
      </c>
      <c r="E2461" t="inlineStr">
        <is>
          <t>400.0 g</t>
        </is>
      </c>
      <c r="F2461">
        <f> 125.0 ml</f>
        <v/>
      </c>
      <c r="G2461" t="inlineStr">
        <is>
          <t>Not comparable: product in g, requirement in ml</t>
        </is>
      </c>
    </row>
    <row r="2462">
      <c r="A2462" t="inlineStr">
        <is>
          <t>2.70</t>
        </is>
      </c>
      <c r="B2462" t="inlineStr">
        <is>
          <t>Resource Instant Protein powder 400g</t>
        </is>
      </c>
      <c r="C2462" t="inlineStr">
        <is>
          <t>contains_fiber</t>
        </is>
      </c>
      <c r="D2462" s="10" t="inlineStr">
        <is>
          <t>UNKNOWN</t>
        </is>
      </c>
      <c r="E2462" t="inlineStr">
        <is>
          <t>N/A</t>
        </is>
      </c>
      <c r="F2462" t="inlineStr">
        <is>
          <t>True</t>
        </is>
      </c>
      <c r="G2462" t="inlineStr">
        <is>
          <t>Cannot determine 'contains_fiber' for this product</t>
        </is>
      </c>
    </row>
    <row r="2463">
      <c r="A2463" t="inlineStr">
        <is>
          <t>2.70</t>
        </is>
      </c>
      <c r="B2463" t="inlineStr">
        <is>
          <t>Resource Instant Protein powder 400g</t>
        </is>
      </c>
      <c r="C2463" t="inlineStr">
        <is>
          <t>gluten_free</t>
        </is>
      </c>
      <c r="D2463" s="9" t="inlineStr">
        <is>
          <t>PASS</t>
        </is>
      </c>
      <c r="E2463" t="inlineStr">
        <is>
          <t>True</t>
        </is>
      </c>
      <c r="F2463" t="inlineStr">
        <is>
          <t>True</t>
        </is>
      </c>
      <c r="G2463" t="inlineStr"/>
    </row>
    <row r="2464">
      <c r="A2464" t="inlineStr">
        <is>
          <t>2.70</t>
        </is>
      </c>
      <c r="B2464" t="inlineStr">
        <is>
          <t>Resource Instant Protein powder 400g</t>
        </is>
      </c>
      <c r="C2464" t="inlineStr">
        <is>
          <t>nutritionally_complete</t>
        </is>
      </c>
      <c r="D2464" s="10" t="inlineStr">
        <is>
          <t>UNKNOWN</t>
        </is>
      </c>
      <c r="E2464" t="inlineStr">
        <is>
          <t>N/A</t>
        </is>
      </c>
      <c r="F2464" t="inlineStr">
        <is>
          <t>True</t>
        </is>
      </c>
      <c r="G2464" t="inlineStr">
        <is>
          <t>Cannot determine 'nutritionally_complete' for this product</t>
        </is>
      </c>
    </row>
    <row r="2465">
      <c r="A2465" t="inlineStr">
        <is>
          <t>2.70</t>
        </is>
      </c>
      <c r="B2465" t="inlineStr">
        <is>
          <t>Resource Glutamin 20x5g</t>
        </is>
      </c>
      <c r="C2465" t="inlineStr">
        <is>
          <t>energy</t>
        </is>
      </c>
      <c r="D2465" s="10" t="inlineStr">
        <is>
          <t>UNKNOWN</t>
        </is>
      </c>
      <c r="E2465" t="inlineStr">
        <is>
          <t>400.0</t>
        </is>
      </c>
      <c r="F2465" t="inlineStr">
        <is>
          <t>&gt;= 2.4 kcal/ml</t>
        </is>
      </c>
      <c r="G2465" t="inlineStr">
        <is>
          <t>Incompatible units for 'energy': product is kcal/100g, requirement is kcal/100ml</t>
        </is>
      </c>
    </row>
    <row r="2466">
      <c r="A2466" t="inlineStr">
        <is>
          <t>2.70</t>
        </is>
      </c>
      <c r="B2466" t="inlineStr">
        <is>
          <t>Resource Glutamin 20x5g</t>
        </is>
      </c>
      <c r="C2466" t="inlineStr">
        <is>
          <t>lactose</t>
        </is>
      </c>
      <c r="D2466" s="10" t="inlineStr">
        <is>
          <t>UNKNOWN</t>
        </is>
      </c>
      <c r="E2466" t="inlineStr">
        <is>
          <t>N/A</t>
        </is>
      </c>
      <c r="F2466" t="inlineStr">
        <is>
          <t>&lt; 0.3 g/100ml</t>
        </is>
      </c>
      <c r="G2466" t="inlineStr">
        <is>
          <t>Product has no value for 'lactose'</t>
        </is>
      </c>
    </row>
    <row r="2467">
      <c r="A2467" t="inlineStr">
        <is>
          <t>2.70</t>
        </is>
      </c>
      <c r="B2467" t="inlineStr">
        <is>
          <t>Resource Glutamin 20x5g</t>
        </is>
      </c>
      <c r="C2467" t="inlineStr">
        <is>
          <t>volume</t>
        </is>
      </c>
      <c r="D2467" s="10" t="inlineStr">
        <is>
          <t>UNKNOWN</t>
        </is>
      </c>
      <c r="E2467" t="inlineStr">
        <is>
          <t>100.0 g</t>
        </is>
      </c>
      <c r="F2467">
        <f> 125.0 ml</f>
        <v/>
      </c>
      <c r="G2467" t="inlineStr">
        <is>
          <t>Not comparable: product in g, requirement in ml</t>
        </is>
      </c>
    </row>
    <row r="2468">
      <c r="A2468" t="inlineStr">
        <is>
          <t>2.70</t>
        </is>
      </c>
      <c r="B2468" t="inlineStr">
        <is>
          <t>Resource Glutamin 20x5g</t>
        </is>
      </c>
      <c r="C2468" t="inlineStr">
        <is>
          <t>contains_fiber</t>
        </is>
      </c>
      <c r="D2468" s="10" t="inlineStr">
        <is>
          <t>UNKNOWN</t>
        </is>
      </c>
      <c r="E2468" t="inlineStr">
        <is>
          <t>N/A</t>
        </is>
      </c>
      <c r="F2468" t="inlineStr">
        <is>
          <t>True</t>
        </is>
      </c>
      <c r="G2468" t="inlineStr">
        <is>
          <t>Cannot determine 'contains_fiber' for this product</t>
        </is>
      </c>
    </row>
    <row r="2469">
      <c r="A2469" t="inlineStr">
        <is>
          <t>2.70</t>
        </is>
      </c>
      <c r="B2469" t="inlineStr">
        <is>
          <t>Resource Glutamin 20x5g</t>
        </is>
      </c>
      <c r="C2469" t="inlineStr">
        <is>
          <t>gluten_free</t>
        </is>
      </c>
      <c r="D2469" s="9" t="inlineStr">
        <is>
          <t>PASS</t>
        </is>
      </c>
      <c r="E2469" t="inlineStr">
        <is>
          <t>True</t>
        </is>
      </c>
      <c r="F2469" t="inlineStr">
        <is>
          <t>True</t>
        </is>
      </c>
      <c r="G2469" t="inlineStr"/>
    </row>
    <row r="2470">
      <c r="A2470" t="inlineStr">
        <is>
          <t>2.70</t>
        </is>
      </c>
      <c r="B2470" t="inlineStr">
        <is>
          <t>Resource Glutamin 20x5g</t>
        </is>
      </c>
      <c r="C2470" t="inlineStr">
        <is>
          <t>nutritionally_complete</t>
        </is>
      </c>
      <c r="D2470" s="10" t="inlineStr">
        <is>
          <t>UNKNOWN</t>
        </is>
      </c>
      <c r="E2470" t="inlineStr">
        <is>
          <t>N/A</t>
        </is>
      </c>
      <c r="F2470" t="inlineStr">
        <is>
          <t>True</t>
        </is>
      </c>
      <c r="G2470" t="inlineStr">
        <is>
          <t>Cannot determine 'nutritionally_complete' for this product</t>
        </is>
      </c>
    </row>
    <row r="2471">
      <c r="A2471" t="inlineStr">
        <is>
          <t>2.71</t>
        </is>
      </c>
      <c r="B2471" t="inlineStr">
        <is>
          <t>Althera HMO powder 400g</t>
        </is>
      </c>
      <c r="C2471" t="inlineStr">
        <is>
          <t>energy</t>
        </is>
      </c>
      <c r="D2471" s="10" t="inlineStr">
        <is>
          <t>UNKNOWN</t>
        </is>
      </c>
      <c r="E2471" t="inlineStr">
        <is>
          <t>66.0</t>
        </is>
      </c>
      <c r="F2471" t="inlineStr">
        <is>
          <t>2.22-2.24 kkal/g</t>
        </is>
      </c>
      <c r="G2471" t="inlineStr">
        <is>
          <t>Incompatible units for 'energy': product is kcal/100ml, requirement is kcal/100g</t>
        </is>
      </c>
    </row>
    <row r="2472">
      <c r="A2472" t="inlineStr">
        <is>
          <t>2.71</t>
        </is>
      </c>
      <c r="B2472" t="inlineStr">
        <is>
          <t>Althera HMO powder 400g</t>
        </is>
      </c>
      <c r="C2472" t="inlineStr">
        <is>
          <t>contains_fiber</t>
        </is>
      </c>
      <c r="D2472" s="9" t="inlineStr">
        <is>
          <t>PASS</t>
        </is>
      </c>
      <c r="E2472" t="inlineStr">
        <is>
          <t>fiber=0.15 g/100ml</t>
        </is>
      </c>
      <c r="F2472" t="inlineStr">
        <is>
          <t>contains fiber</t>
        </is>
      </c>
      <c r="G2472" t="inlineStr"/>
    </row>
    <row r="2473">
      <c r="A2473" t="inlineStr">
        <is>
          <t>2.71</t>
        </is>
      </c>
      <c r="B2473" t="inlineStr">
        <is>
          <t>Althera HMO powder 400g</t>
        </is>
      </c>
      <c r="C2473" t="inlineStr">
        <is>
          <t>gluten_free</t>
        </is>
      </c>
      <c r="D2473" s="9" t="inlineStr">
        <is>
          <t>PASS</t>
        </is>
      </c>
      <c r="E2473" t="inlineStr">
        <is>
          <t>True</t>
        </is>
      </c>
      <c r="F2473" t="inlineStr">
        <is>
          <t>True</t>
        </is>
      </c>
      <c r="G2473" t="inlineStr"/>
    </row>
    <row r="2474">
      <c r="A2474" t="inlineStr">
        <is>
          <t>2.71</t>
        </is>
      </c>
      <c r="B2474" t="inlineStr">
        <is>
          <t>Althera HMO powder 400g</t>
        </is>
      </c>
      <c r="C2474" t="inlineStr">
        <is>
          <t>formulation</t>
        </is>
      </c>
      <c r="D2474" s="9" t="inlineStr">
        <is>
          <t>PASS</t>
        </is>
      </c>
      <c r="E2474" t="inlineStr">
        <is>
          <t>powder</t>
        </is>
      </c>
      <c r="F2474" t="inlineStr">
        <is>
          <t>powder</t>
        </is>
      </c>
      <c r="G2474" t="inlineStr"/>
    </row>
    <row r="2475">
      <c r="A2475" t="inlineStr">
        <is>
          <t>2.71</t>
        </is>
      </c>
      <c r="B2475" t="inlineStr">
        <is>
          <t>Alfamino HMO powder 400g</t>
        </is>
      </c>
      <c r="C2475" t="inlineStr">
        <is>
          <t>energy</t>
        </is>
      </c>
      <c r="D2475" s="10" t="inlineStr">
        <is>
          <t>UNKNOWN</t>
        </is>
      </c>
      <c r="E2475" t="inlineStr">
        <is>
          <t>66.0</t>
        </is>
      </c>
      <c r="F2475" t="inlineStr">
        <is>
          <t>2.22-2.24 kkal/g</t>
        </is>
      </c>
      <c r="G2475" t="inlineStr">
        <is>
          <t>Incompatible units for 'energy': product is kcal/100ml, requirement is kcal/100g</t>
        </is>
      </c>
    </row>
    <row r="2476">
      <c r="A2476" t="inlineStr">
        <is>
          <t>2.71</t>
        </is>
      </c>
      <c r="B2476" t="inlineStr">
        <is>
          <t>Alfamino HMO powder 400g</t>
        </is>
      </c>
      <c r="C2476" t="inlineStr">
        <is>
          <t>contains_fiber</t>
        </is>
      </c>
      <c r="D2476" s="9" t="inlineStr">
        <is>
          <t>PASS</t>
        </is>
      </c>
      <c r="E2476" t="inlineStr">
        <is>
          <t>fiber=0.15 g/100ml</t>
        </is>
      </c>
      <c r="F2476" t="inlineStr">
        <is>
          <t>contains fiber</t>
        </is>
      </c>
      <c r="G2476" t="inlineStr"/>
    </row>
    <row r="2477">
      <c r="A2477" t="inlineStr">
        <is>
          <t>2.71</t>
        </is>
      </c>
      <c r="B2477" t="inlineStr">
        <is>
          <t>Alfamino HMO powder 400g</t>
        </is>
      </c>
      <c r="C2477" t="inlineStr">
        <is>
          <t>gluten_free</t>
        </is>
      </c>
      <c r="D2477" s="9" t="inlineStr">
        <is>
          <t>PASS</t>
        </is>
      </c>
      <c r="E2477" t="inlineStr">
        <is>
          <t>True</t>
        </is>
      </c>
      <c r="F2477" t="inlineStr">
        <is>
          <t>True</t>
        </is>
      </c>
      <c r="G2477" t="inlineStr"/>
    </row>
    <row r="2478">
      <c r="A2478" t="inlineStr">
        <is>
          <t>2.71</t>
        </is>
      </c>
      <c r="B2478" t="inlineStr">
        <is>
          <t>Alfamino HMO powder 400g</t>
        </is>
      </c>
      <c r="C2478" t="inlineStr">
        <is>
          <t>formulation</t>
        </is>
      </c>
      <c r="D2478" s="9" t="inlineStr">
        <is>
          <t>PASS</t>
        </is>
      </c>
      <c r="E2478" t="inlineStr">
        <is>
          <t>powder</t>
        </is>
      </c>
      <c r="F2478" t="inlineStr">
        <is>
          <t>powder</t>
        </is>
      </c>
      <c r="G2478" t="inlineStr"/>
    </row>
    <row r="2479">
      <c r="A2479" t="inlineStr">
        <is>
          <t>2.71</t>
        </is>
      </c>
      <c r="B2479" t="inlineStr">
        <is>
          <t>Alfaré HMO powder 400g</t>
        </is>
      </c>
      <c r="C2479" t="inlineStr">
        <is>
          <t>energy</t>
        </is>
      </c>
      <c r="D2479" s="10" t="inlineStr">
        <is>
          <t>UNKNOWN</t>
        </is>
      </c>
      <c r="E2479" t="inlineStr">
        <is>
          <t>67.0</t>
        </is>
      </c>
      <c r="F2479" t="inlineStr">
        <is>
          <t>2.22-2.24 kkal/g</t>
        </is>
      </c>
      <c r="G2479" t="inlineStr">
        <is>
          <t>Incompatible units for 'energy': product is kcal/100ml, requirement is kcal/100g</t>
        </is>
      </c>
    </row>
    <row r="2480">
      <c r="A2480" t="inlineStr">
        <is>
          <t>2.71</t>
        </is>
      </c>
      <c r="B2480" t="inlineStr">
        <is>
          <t>Alfaré HMO powder 400g</t>
        </is>
      </c>
      <c r="C2480" t="inlineStr">
        <is>
          <t>contains_fiber</t>
        </is>
      </c>
      <c r="D2480" s="9" t="inlineStr">
        <is>
          <t>PASS</t>
        </is>
      </c>
      <c r="E2480" t="inlineStr">
        <is>
          <t>fiber=0.15 g/100ml</t>
        </is>
      </c>
      <c r="F2480" t="inlineStr">
        <is>
          <t>contains fiber</t>
        </is>
      </c>
      <c r="G2480" t="inlineStr"/>
    </row>
    <row r="2481">
      <c r="A2481" t="inlineStr">
        <is>
          <t>2.71</t>
        </is>
      </c>
      <c r="B2481" t="inlineStr">
        <is>
          <t>Alfaré HMO powder 400g</t>
        </is>
      </c>
      <c r="C2481" t="inlineStr">
        <is>
          <t>gluten_free</t>
        </is>
      </c>
      <c r="D2481" s="9" t="inlineStr">
        <is>
          <t>PASS</t>
        </is>
      </c>
      <c r="E2481" t="inlineStr">
        <is>
          <t>True</t>
        </is>
      </c>
      <c r="F2481" t="inlineStr">
        <is>
          <t>True</t>
        </is>
      </c>
      <c r="G2481" t="inlineStr"/>
    </row>
    <row r="2482">
      <c r="A2482" t="inlineStr">
        <is>
          <t>2.71</t>
        </is>
      </c>
      <c r="B2482" t="inlineStr">
        <is>
          <t>Alfaré HMO powder 400g</t>
        </is>
      </c>
      <c r="C2482" t="inlineStr">
        <is>
          <t>formulation</t>
        </is>
      </c>
      <c r="D2482" s="9" t="inlineStr">
        <is>
          <t>PASS</t>
        </is>
      </c>
      <c r="E2482" t="inlineStr">
        <is>
          <t>powder</t>
        </is>
      </c>
      <c r="F2482" t="inlineStr">
        <is>
          <t>powder</t>
        </is>
      </c>
      <c r="G2482" t="inlineStr"/>
    </row>
    <row r="2483">
      <c r="A2483" t="inlineStr">
        <is>
          <t>2.72</t>
        </is>
      </c>
      <c r="B2483" t="inlineStr">
        <is>
          <t>Althera HMO powder 400g</t>
        </is>
      </c>
      <c r="C2483" t="inlineStr">
        <is>
          <t>energy</t>
        </is>
      </c>
      <c r="D2483" s="10" t="inlineStr">
        <is>
          <t>UNKNOWN</t>
        </is>
      </c>
      <c r="E2483" t="inlineStr">
        <is>
          <t>66.0</t>
        </is>
      </c>
      <c r="F2483" t="inlineStr">
        <is>
          <t>2.01-2.03 kkal/g</t>
        </is>
      </c>
      <c r="G2483" t="inlineStr">
        <is>
          <t>Incompatible units for 'energy': product is kcal/100ml, requirement is kcal/100g</t>
        </is>
      </c>
    </row>
    <row r="2484">
      <c r="A2484" t="inlineStr">
        <is>
          <t>2.72</t>
        </is>
      </c>
      <c r="B2484" t="inlineStr">
        <is>
          <t>Althera HMO powder 400g</t>
        </is>
      </c>
      <c r="C2484" t="inlineStr">
        <is>
          <t>gluten_free</t>
        </is>
      </c>
      <c r="D2484" s="9" t="inlineStr">
        <is>
          <t>PASS</t>
        </is>
      </c>
      <c r="E2484" t="inlineStr">
        <is>
          <t>True</t>
        </is>
      </c>
      <c r="F2484" t="inlineStr">
        <is>
          <t>True</t>
        </is>
      </c>
      <c r="G2484" t="inlineStr"/>
    </row>
    <row r="2485">
      <c r="A2485" t="inlineStr">
        <is>
          <t>2.72</t>
        </is>
      </c>
      <c r="B2485" t="inlineStr">
        <is>
          <t>Althera HMO powder 400g</t>
        </is>
      </c>
      <c r="C2485" t="inlineStr">
        <is>
          <t>formulation</t>
        </is>
      </c>
      <c r="D2485" s="9" t="inlineStr">
        <is>
          <t>PASS</t>
        </is>
      </c>
      <c r="E2485" t="inlineStr">
        <is>
          <t>powder</t>
        </is>
      </c>
      <c r="F2485" t="inlineStr">
        <is>
          <t>powder</t>
        </is>
      </c>
      <c r="G2485" t="inlineStr"/>
    </row>
    <row r="2486">
      <c r="A2486" t="inlineStr">
        <is>
          <t>2.72</t>
        </is>
      </c>
      <c r="B2486" t="inlineStr">
        <is>
          <t>Alfamino HMO powder 400g</t>
        </is>
      </c>
      <c r="C2486" t="inlineStr">
        <is>
          <t>energy</t>
        </is>
      </c>
      <c r="D2486" s="10" t="inlineStr">
        <is>
          <t>UNKNOWN</t>
        </is>
      </c>
      <c r="E2486" t="inlineStr">
        <is>
          <t>66.0</t>
        </is>
      </c>
      <c r="F2486" t="inlineStr">
        <is>
          <t>2.01-2.03 kkal/g</t>
        </is>
      </c>
      <c r="G2486" t="inlineStr">
        <is>
          <t>Incompatible units for 'energy': product is kcal/100ml, requirement is kcal/100g</t>
        </is>
      </c>
    </row>
    <row r="2487">
      <c r="A2487" t="inlineStr">
        <is>
          <t>2.72</t>
        </is>
      </c>
      <c r="B2487" t="inlineStr">
        <is>
          <t>Alfamino HMO powder 400g</t>
        </is>
      </c>
      <c r="C2487" t="inlineStr">
        <is>
          <t>gluten_free</t>
        </is>
      </c>
      <c r="D2487" s="9" t="inlineStr">
        <is>
          <t>PASS</t>
        </is>
      </c>
      <c r="E2487" t="inlineStr">
        <is>
          <t>True</t>
        </is>
      </c>
      <c r="F2487" t="inlineStr">
        <is>
          <t>True</t>
        </is>
      </c>
      <c r="G2487" t="inlineStr"/>
    </row>
    <row r="2488">
      <c r="A2488" t="inlineStr">
        <is>
          <t>2.72</t>
        </is>
      </c>
      <c r="B2488" t="inlineStr">
        <is>
          <t>Alfamino HMO powder 400g</t>
        </is>
      </c>
      <c r="C2488" t="inlineStr">
        <is>
          <t>formulation</t>
        </is>
      </c>
      <c r="D2488" s="9" t="inlineStr">
        <is>
          <t>PASS</t>
        </is>
      </c>
      <c r="E2488" t="inlineStr">
        <is>
          <t>powder</t>
        </is>
      </c>
      <c r="F2488" t="inlineStr">
        <is>
          <t>powder</t>
        </is>
      </c>
      <c r="G2488" t="inlineStr"/>
    </row>
    <row r="2489">
      <c r="A2489" t="inlineStr">
        <is>
          <t>2.72</t>
        </is>
      </c>
      <c r="B2489" t="inlineStr">
        <is>
          <t>Alfamino Junior HMO powder 400g</t>
        </is>
      </c>
      <c r="C2489" t="inlineStr">
        <is>
          <t>energy</t>
        </is>
      </c>
      <c r="D2489" s="10" t="inlineStr">
        <is>
          <t>UNKNOWN</t>
        </is>
      </c>
      <c r="E2489" t="inlineStr">
        <is>
          <t>106.0</t>
        </is>
      </c>
      <c r="F2489" t="inlineStr">
        <is>
          <t>2.01-2.03 kkal/g</t>
        </is>
      </c>
      <c r="G2489" t="inlineStr">
        <is>
          <t>Incompatible units for 'energy': product is kcal/100ml, requirement is kcal/100g</t>
        </is>
      </c>
    </row>
    <row r="2490">
      <c r="A2490" t="inlineStr">
        <is>
          <t>2.72</t>
        </is>
      </c>
      <c r="B2490" t="inlineStr">
        <is>
          <t>Alfamino Junior HMO powder 400g</t>
        </is>
      </c>
      <c r="C2490" t="inlineStr">
        <is>
          <t>gluten_free</t>
        </is>
      </c>
      <c r="D2490" s="9" t="inlineStr">
        <is>
          <t>PASS</t>
        </is>
      </c>
      <c r="E2490" t="inlineStr">
        <is>
          <t>True</t>
        </is>
      </c>
      <c r="F2490" t="inlineStr">
        <is>
          <t>True</t>
        </is>
      </c>
      <c r="G2490" t="inlineStr"/>
    </row>
    <row r="2491">
      <c r="A2491" t="inlineStr">
        <is>
          <t>2.72</t>
        </is>
      </c>
      <c r="B2491" t="inlineStr">
        <is>
          <t>Alfamino Junior HMO powder 400g</t>
        </is>
      </c>
      <c r="C2491" t="inlineStr">
        <is>
          <t>formulation</t>
        </is>
      </c>
      <c r="D2491" s="9" t="inlineStr">
        <is>
          <t>PASS</t>
        </is>
      </c>
      <c r="E2491" t="inlineStr">
        <is>
          <t>powder</t>
        </is>
      </c>
      <c r="F2491" t="inlineStr">
        <is>
          <t>powder</t>
        </is>
      </c>
      <c r="G2491" t="inlineStr"/>
    </row>
    <row r="2492">
      <c r="A2492" t="inlineStr">
        <is>
          <t>2.73</t>
        </is>
      </c>
      <c r="B2492" t="inlineStr">
        <is>
          <t>Althera HMO powder 400g</t>
        </is>
      </c>
      <c r="C2492" t="inlineStr">
        <is>
          <t>energy</t>
        </is>
      </c>
      <c r="D2492" s="10" t="inlineStr">
        <is>
          <t>UNKNOWN</t>
        </is>
      </c>
      <c r="E2492" t="inlineStr">
        <is>
          <t>66.0</t>
        </is>
      </c>
      <c r="F2492" t="inlineStr">
        <is>
          <t>2.01-2.03 kkal/g</t>
        </is>
      </c>
      <c r="G2492" t="inlineStr">
        <is>
          <t>Incompatible units for 'energy': product is kcal/100ml, requirement is kcal/100g</t>
        </is>
      </c>
    </row>
    <row r="2493">
      <c r="A2493" t="inlineStr">
        <is>
          <t>2.73</t>
        </is>
      </c>
      <c r="B2493" t="inlineStr">
        <is>
          <t>Althera HMO powder 400g</t>
        </is>
      </c>
      <c r="C2493" t="inlineStr">
        <is>
          <t>gluten_free</t>
        </is>
      </c>
      <c r="D2493" s="9" t="inlineStr">
        <is>
          <t>PASS</t>
        </is>
      </c>
      <c r="E2493" t="inlineStr">
        <is>
          <t>True</t>
        </is>
      </c>
      <c r="F2493" t="inlineStr">
        <is>
          <t>True</t>
        </is>
      </c>
      <c r="G2493" t="inlineStr"/>
    </row>
    <row r="2494">
      <c r="A2494" t="inlineStr">
        <is>
          <t>2.73</t>
        </is>
      </c>
      <c r="B2494" t="inlineStr">
        <is>
          <t>Althera HMO powder 400g</t>
        </is>
      </c>
      <c r="C2494" t="inlineStr">
        <is>
          <t>formulation</t>
        </is>
      </c>
      <c r="D2494" s="9" t="inlineStr">
        <is>
          <t>PASS</t>
        </is>
      </c>
      <c r="E2494" t="inlineStr">
        <is>
          <t>powder</t>
        </is>
      </c>
      <c r="F2494" t="inlineStr">
        <is>
          <t>powder</t>
        </is>
      </c>
      <c r="G2494" t="inlineStr"/>
    </row>
    <row r="2495">
      <c r="A2495" t="inlineStr">
        <is>
          <t>2.73</t>
        </is>
      </c>
      <c r="B2495" t="inlineStr">
        <is>
          <t>Alfamino HMO powder 400g</t>
        </is>
      </c>
      <c r="C2495" t="inlineStr">
        <is>
          <t>energy</t>
        </is>
      </c>
      <c r="D2495" s="10" t="inlineStr">
        <is>
          <t>UNKNOWN</t>
        </is>
      </c>
      <c r="E2495" t="inlineStr">
        <is>
          <t>66.0</t>
        </is>
      </c>
      <c r="F2495" t="inlineStr">
        <is>
          <t>2.01-2.03 kkal/g</t>
        </is>
      </c>
      <c r="G2495" t="inlineStr">
        <is>
          <t>Incompatible units for 'energy': product is kcal/100ml, requirement is kcal/100g</t>
        </is>
      </c>
    </row>
    <row r="2496">
      <c r="A2496" t="inlineStr">
        <is>
          <t>2.73</t>
        </is>
      </c>
      <c r="B2496" t="inlineStr">
        <is>
          <t>Alfamino HMO powder 400g</t>
        </is>
      </c>
      <c r="C2496" t="inlineStr">
        <is>
          <t>gluten_free</t>
        </is>
      </c>
      <c r="D2496" s="9" t="inlineStr">
        <is>
          <t>PASS</t>
        </is>
      </c>
      <c r="E2496" t="inlineStr">
        <is>
          <t>True</t>
        </is>
      </c>
      <c r="F2496" t="inlineStr">
        <is>
          <t>True</t>
        </is>
      </c>
      <c r="G2496" t="inlineStr"/>
    </row>
    <row r="2497">
      <c r="A2497" t="inlineStr">
        <is>
          <t>2.73</t>
        </is>
      </c>
      <c r="B2497" t="inlineStr">
        <is>
          <t>Alfamino HMO powder 400g</t>
        </is>
      </c>
      <c r="C2497" t="inlineStr">
        <is>
          <t>formulation</t>
        </is>
      </c>
      <c r="D2497" s="9" t="inlineStr">
        <is>
          <t>PASS</t>
        </is>
      </c>
      <c r="E2497" t="inlineStr">
        <is>
          <t>powder</t>
        </is>
      </c>
      <c r="F2497" t="inlineStr">
        <is>
          <t>powder</t>
        </is>
      </c>
      <c r="G2497" t="inlineStr"/>
    </row>
    <row r="2498">
      <c r="A2498" t="inlineStr">
        <is>
          <t>2.73</t>
        </is>
      </c>
      <c r="B2498" t="inlineStr">
        <is>
          <t>Alfamino Junior HMO powder 400g</t>
        </is>
      </c>
      <c r="C2498" t="inlineStr">
        <is>
          <t>energy</t>
        </is>
      </c>
      <c r="D2498" s="10" t="inlineStr">
        <is>
          <t>UNKNOWN</t>
        </is>
      </c>
      <c r="E2498" t="inlineStr">
        <is>
          <t>106.0</t>
        </is>
      </c>
      <c r="F2498" t="inlineStr">
        <is>
          <t>2.01-2.03 kkal/g</t>
        </is>
      </c>
      <c r="G2498" t="inlineStr">
        <is>
          <t>Incompatible units for 'energy': product is kcal/100ml, requirement is kcal/100g</t>
        </is>
      </c>
    </row>
    <row r="2499">
      <c r="A2499" t="inlineStr">
        <is>
          <t>2.73</t>
        </is>
      </c>
      <c r="B2499" t="inlineStr">
        <is>
          <t>Alfamino Junior HMO powder 400g</t>
        </is>
      </c>
      <c r="C2499" t="inlineStr">
        <is>
          <t>gluten_free</t>
        </is>
      </c>
      <c r="D2499" s="9" t="inlineStr">
        <is>
          <t>PASS</t>
        </is>
      </c>
      <c r="E2499" t="inlineStr">
        <is>
          <t>True</t>
        </is>
      </c>
      <c r="F2499" t="inlineStr">
        <is>
          <t>True</t>
        </is>
      </c>
      <c r="G2499" t="inlineStr"/>
    </row>
    <row r="2500">
      <c r="A2500" t="inlineStr">
        <is>
          <t>2.73</t>
        </is>
      </c>
      <c r="B2500" t="inlineStr">
        <is>
          <t>Alfamino Junior HMO powder 400g</t>
        </is>
      </c>
      <c r="C2500" t="inlineStr">
        <is>
          <t>formulation</t>
        </is>
      </c>
      <c r="D2500" s="9" t="inlineStr">
        <is>
          <t>PASS</t>
        </is>
      </c>
      <c r="E2500" t="inlineStr">
        <is>
          <t>powder</t>
        </is>
      </c>
      <c r="F2500" t="inlineStr">
        <is>
          <t>powder</t>
        </is>
      </c>
      <c r="G2500" t="inlineStr"/>
    </row>
    <row r="2501">
      <c r="A2501" t="inlineStr">
        <is>
          <t>2.74</t>
        </is>
      </c>
      <c r="B2501" t="inlineStr">
        <is>
          <t>Alfamino HMO powder 400g</t>
        </is>
      </c>
      <c r="C2501" t="inlineStr">
        <is>
          <t>gluten_free</t>
        </is>
      </c>
      <c r="D2501" s="9" t="inlineStr">
        <is>
          <t>PASS</t>
        </is>
      </c>
      <c r="E2501" t="inlineStr">
        <is>
          <t>True</t>
        </is>
      </c>
      <c r="F2501" t="inlineStr">
        <is>
          <t>True</t>
        </is>
      </c>
      <c r="G2501" t="inlineStr"/>
    </row>
    <row r="2502">
      <c r="A2502" t="inlineStr">
        <is>
          <t>2.74</t>
        </is>
      </c>
      <c r="B2502" t="inlineStr">
        <is>
          <t>Alfamino HMO powder 400g</t>
        </is>
      </c>
      <c r="C2502" t="inlineStr">
        <is>
          <t>lactose_free</t>
        </is>
      </c>
      <c r="D2502" s="9" t="inlineStr">
        <is>
          <t>PASS</t>
        </is>
      </c>
      <c r="E2502" t="inlineStr">
        <is>
          <t>True</t>
        </is>
      </c>
      <c r="F2502" t="inlineStr">
        <is>
          <t>True</t>
        </is>
      </c>
      <c r="G2502" t="inlineStr"/>
    </row>
    <row r="2503">
      <c r="A2503" t="inlineStr">
        <is>
          <t>2.74</t>
        </is>
      </c>
      <c r="B2503" t="inlineStr">
        <is>
          <t>Alfamino HMO powder 400g</t>
        </is>
      </c>
      <c r="C2503" t="inlineStr">
        <is>
          <t>formulation</t>
        </is>
      </c>
      <c r="D2503" s="9" t="inlineStr">
        <is>
          <t>PASS</t>
        </is>
      </c>
      <c r="E2503" t="inlineStr">
        <is>
          <t>powder</t>
        </is>
      </c>
      <c r="F2503" t="inlineStr">
        <is>
          <t>powder</t>
        </is>
      </c>
      <c r="G2503" t="inlineStr"/>
    </row>
    <row r="2504">
      <c r="A2504" t="inlineStr">
        <is>
          <t>2.74</t>
        </is>
      </c>
      <c r="B2504" t="inlineStr">
        <is>
          <t>Alfamino Junior HMO powder 400g</t>
        </is>
      </c>
      <c r="C2504" t="inlineStr">
        <is>
          <t>gluten_free</t>
        </is>
      </c>
      <c r="D2504" s="9" t="inlineStr">
        <is>
          <t>PASS</t>
        </is>
      </c>
      <c r="E2504" t="inlineStr">
        <is>
          <t>True</t>
        </is>
      </c>
      <c r="F2504" t="inlineStr">
        <is>
          <t>True</t>
        </is>
      </c>
      <c r="G2504" t="inlineStr"/>
    </row>
    <row r="2505">
      <c r="A2505" t="inlineStr">
        <is>
          <t>2.74</t>
        </is>
      </c>
      <c r="B2505" t="inlineStr">
        <is>
          <t>Alfamino Junior HMO powder 400g</t>
        </is>
      </c>
      <c r="C2505" t="inlineStr">
        <is>
          <t>lactose_free</t>
        </is>
      </c>
      <c r="D2505" s="9" t="inlineStr">
        <is>
          <t>PASS</t>
        </is>
      </c>
      <c r="E2505" t="inlineStr">
        <is>
          <t>True</t>
        </is>
      </c>
      <c r="F2505" t="inlineStr">
        <is>
          <t>True</t>
        </is>
      </c>
      <c r="G2505" t="inlineStr"/>
    </row>
    <row r="2506">
      <c r="A2506" t="inlineStr">
        <is>
          <t>2.74</t>
        </is>
      </c>
      <c r="B2506" t="inlineStr">
        <is>
          <t>Alfamino Junior HMO powder 400g</t>
        </is>
      </c>
      <c r="C2506" t="inlineStr">
        <is>
          <t>formulation</t>
        </is>
      </c>
      <c r="D2506" s="9" t="inlineStr">
        <is>
          <t>PASS</t>
        </is>
      </c>
      <c r="E2506" t="inlineStr">
        <is>
          <t>powder</t>
        </is>
      </c>
      <c r="F2506" t="inlineStr">
        <is>
          <t>powder</t>
        </is>
      </c>
      <c r="G2506" t="inlineStr"/>
    </row>
    <row r="2507">
      <c r="A2507" t="inlineStr">
        <is>
          <t>2.74</t>
        </is>
      </c>
      <c r="B2507" t="inlineStr">
        <is>
          <t>Alfaré HMO powder 400g</t>
        </is>
      </c>
      <c r="C2507" t="inlineStr">
        <is>
          <t>gluten_free</t>
        </is>
      </c>
      <c r="D2507" s="9" t="inlineStr">
        <is>
          <t>PASS</t>
        </is>
      </c>
      <c r="E2507" t="inlineStr">
        <is>
          <t>True</t>
        </is>
      </c>
      <c r="F2507" t="inlineStr">
        <is>
          <t>True</t>
        </is>
      </c>
      <c r="G2507" t="inlineStr"/>
    </row>
    <row r="2508">
      <c r="A2508" t="inlineStr">
        <is>
          <t>2.74</t>
        </is>
      </c>
      <c r="B2508" t="inlineStr">
        <is>
          <t>Alfaré HMO powder 400g</t>
        </is>
      </c>
      <c r="C2508" t="inlineStr">
        <is>
          <t>lactose_free</t>
        </is>
      </c>
      <c r="D2508" s="9" t="inlineStr">
        <is>
          <t>PASS</t>
        </is>
      </c>
      <c r="E2508" t="inlineStr">
        <is>
          <t>True</t>
        </is>
      </c>
      <c r="F2508" t="inlineStr">
        <is>
          <t>True</t>
        </is>
      </c>
      <c r="G2508" t="inlineStr"/>
    </row>
    <row r="2509">
      <c r="A2509" t="inlineStr">
        <is>
          <t>2.74</t>
        </is>
      </c>
      <c r="B2509" t="inlineStr">
        <is>
          <t>Alfaré HMO powder 400g</t>
        </is>
      </c>
      <c r="C2509" t="inlineStr">
        <is>
          <t>formulation</t>
        </is>
      </c>
      <c r="D2509" s="9" t="inlineStr">
        <is>
          <t>PASS</t>
        </is>
      </c>
      <c r="E2509" t="inlineStr">
        <is>
          <t>powder</t>
        </is>
      </c>
      <c r="F2509" t="inlineStr">
        <is>
          <t>powder</t>
        </is>
      </c>
      <c r="G2509" t="inlineStr"/>
    </row>
    <row r="2510">
      <c r="A2510" t="inlineStr">
        <is>
          <t>2.75</t>
        </is>
      </c>
      <c r="B2510" t="inlineStr">
        <is>
          <t>Isosource Energy 500 ml</t>
        </is>
      </c>
      <c r="C2510" t="inlineStr">
        <is>
          <t>energy</t>
        </is>
      </c>
      <c r="D2510" s="9" t="inlineStr">
        <is>
          <t>PASS</t>
        </is>
      </c>
      <c r="E2510" t="inlineStr">
        <is>
          <t>159.0 kcal/100ml</t>
        </is>
      </c>
      <c r="F2510">
        <f> 150.0 kcal/100ml</f>
        <v/>
      </c>
      <c r="G2510" t="inlineStr"/>
    </row>
    <row r="2511">
      <c r="A2511" t="inlineStr">
        <is>
          <t>2.75</t>
        </is>
      </c>
      <c r="B2511" t="inlineStr">
        <is>
          <t>Isosource Energy 500 ml</t>
        </is>
      </c>
      <c r="C2511" t="inlineStr">
        <is>
          <t>volume</t>
        </is>
      </c>
      <c r="D2511" s="11" t="inlineStr">
        <is>
          <t>FAIL</t>
        </is>
      </c>
      <c r="E2511" t="inlineStr">
        <is>
          <t>500.0 ml</t>
        </is>
      </c>
      <c r="F2511">
        <f> 330.0 ml</f>
        <v/>
      </c>
      <c r="G2511" t="inlineStr">
        <is>
          <t>500.0 ml != 330.0 ml</t>
        </is>
      </c>
    </row>
    <row r="2512">
      <c r="A2512" t="inlineStr">
        <is>
          <t>2.75</t>
        </is>
      </c>
      <c r="B2512" t="inlineStr">
        <is>
          <t>Isosource Energy 500 ml</t>
        </is>
      </c>
      <c r="C2512" t="inlineStr">
        <is>
          <t>contains_fiber</t>
        </is>
      </c>
      <c r="D2512" s="9" t="inlineStr">
        <is>
          <t>PASS</t>
        </is>
      </c>
      <c r="E2512" t="inlineStr">
        <is>
          <t>fiber=0.0 g/100ml</t>
        </is>
      </c>
      <c r="F2512" t="inlineStr">
        <is>
          <t>no fiber</t>
        </is>
      </c>
      <c r="G2512" t="inlineStr"/>
    </row>
    <row r="2513">
      <c r="A2513" t="inlineStr">
        <is>
          <t>2.75</t>
        </is>
      </c>
      <c r="B2513" t="inlineStr">
        <is>
          <t>Isosource Energy 500 ml</t>
        </is>
      </c>
      <c r="C2513" t="inlineStr">
        <is>
          <t>gluten_free</t>
        </is>
      </c>
      <c r="D2513" s="9" t="inlineStr">
        <is>
          <t>PASS</t>
        </is>
      </c>
      <c r="E2513" t="inlineStr">
        <is>
          <t>True</t>
        </is>
      </c>
      <c r="F2513" t="inlineStr">
        <is>
          <t>True</t>
        </is>
      </c>
      <c r="G2513" t="inlineStr"/>
    </row>
    <row r="2514">
      <c r="A2514" t="inlineStr">
        <is>
          <t>2.75</t>
        </is>
      </c>
      <c r="B2514" t="inlineStr">
        <is>
          <t>Isosource Energy 500 ml</t>
        </is>
      </c>
      <c r="C2514" t="inlineStr">
        <is>
          <t>lactose_free</t>
        </is>
      </c>
      <c r="D2514" s="9" t="inlineStr">
        <is>
          <t>PASS</t>
        </is>
      </c>
      <c r="E2514" t="inlineStr">
        <is>
          <t>True</t>
        </is>
      </c>
      <c r="F2514" t="inlineStr">
        <is>
          <t>True</t>
        </is>
      </c>
      <c r="G2514" t="inlineStr"/>
    </row>
    <row r="2515">
      <c r="A2515" t="inlineStr">
        <is>
          <t>2.75</t>
        </is>
      </c>
      <c r="B2515" t="inlineStr">
        <is>
          <t>Isosource Energy 500 ml</t>
        </is>
      </c>
      <c r="C2515" t="inlineStr">
        <is>
          <t>formulation</t>
        </is>
      </c>
      <c r="D2515" s="9" t="inlineStr">
        <is>
          <t>PASS</t>
        </is>
      </c>
      <c r="E2515" t="inlineStr">
        <is>
          <t>liquid</t>
        </is>
      </c>
      <c r="F2515" t="inlineStr">
        <is>
          <t>liquid</t>
        </is>
      </c>
      <c r="G2515" t="inlineStr"/>
    </row>
    <row r="2516">
      <c r="A2516" t="inlineStr">
        <is>
          <t>2.75</t>
        </is>
      </c>
      <c r="B2516" t="inlineStr">
        <is>
          <t>Isosource Energy 500 ml</t>
        </is>
      </c>
      <c r="C2516" t="inlineStr">
        <is>
          <t>route</t>
        </is>
      </c>
      <c r="D2516" s="9" t="inlineStr">
        <is>
          <t>PASS</t>
        </is>
      </c>
      <c r="E2516" t="inlineStr">
        <is>
          <t>enteral</t>
        </is>
      </c>
      <c r="F2516" t="inlineStr">
        <is>
          <t>enteral</t>
        </is>
      </c>
      <c r="G2516" t="inlineStr"/>
    </row>
    <row r="2517">
      <c r="A2517" t="inlineStr">
        <is>
          <t>2.75</t>
        </is>
      </c>
      <c r="B2517" t="inlineStr">
        <is>
          <t>Isosource Standard 500 ml</t>
        </is>
      </c>
      <c r="C2517" t="inlineStr">
        <is>
          <t>energy</t>
        </is>
      </c>
      <c r="D2517" s="11" t="inlineStr">
        <is>
          <t>FAIL</t>
        </is>
      </c>
      <c r="E2517" t="inlineStr">
        <is>
          <t>103.0 kcal/100ml</t>
        </is>
      </c>
      <c r="F2517">
        <f> 150.0 kcal/100ml</f>
        <v/>
      </c>
      <c r="G2517" t="inlineStr">
        <is>
          <t>103.0 does not satisfy = 150.0</t>
        </is>
      </c>
    </row>
    <row r="2518">
      <c r="A2518" t="inlineStr">
        <is>
          <t>2.75</t>
        </is>
      </c>
      <c r="B2518" t="inlineStr">
        <is>
          <t>Isosource Standard 500 ml</t>
        </is>
      </c>
      <c r="C2518" t="inlineStr">
        <is>
          <t>volume</t>
        </is>
      </c>
      <c r="D2518" s="11" t="inlineStr">
        <is>
          <t>FAIL</t>
        </is>
      </c>
      <c r="E2518" t="inlineStr">
        <is>
          <t>500.0 ml</t>
        </is>
      </c>
      <c r="F2518">
        <f> 330.0 ml</f>
        <v/>
      </c>
      <c r="G2518" t="inlineStr">
        <is>
          <t>500.0 ml != 330.0 ml</t>
        </is>
      </c>
    </row>
    <row r="2519">
      <c r="A2519" t="inlineStr">
        <is>
          <t>2.75</t>
        </is>
      </c>
      <c r="B2519" t="inlineStr">
        <is>
          <t>Isosource Standard 500 ml</t>
        </is>
      </c>
      <c r="C2519" t="inlineStr">
        <is>
          <t>contains_fiber</t>
        </is>
      </c>
      <c r="D2519" s="9" t="inlineStr">
        <is>
          <t>PASS</t>
        </is>
      </c>
      <c r="E2519" t="inlineStr">
        <is>
          <t>fiber=0.0 g/100ml</t>
        </is>
      </c>
      <c r="F2519" t="inlineStr">
        <is>
          <t>no fiber</t>
        </is>
      </c>
      <c r="G2519" t="inlineStr"/>
    </row>
    <row r="2520">
      <c r="A2520" t="inlineStr">
        <is>
          <t>2.75</t>
        </is>
      </c>
      <c r="B2520" t="inlineStr">
        <is>
          <t>Isosource Standard 500 ml</t>
        </is>
      </c>
      <c r="C2520" t="inlineStr">
        <is>
          <t>gluten_free</t>
        </is>
      </c>
      <c r="D2520" s="9" t="inlineStr">
        <is>
          <t>PASS</t>
        </is>
      </c>
      <c r="E2520" t="inlineStr">
        <is>
          <t>True</t>
        </is>
      </c>
      <c r="F2520" t="inlineStr">
        <is>
          <t>True</t>
        </is>
      </c>
      <c r="G2520" t="inlineStr"/>
    </row>
    <row r="2521">
      <c r="A2521" t="inlineStr">
        <is>
          <t>2.75</t>
        </is>
      </c>
      <c r="B2521" t="inlineStr">
        <is>
          <t>Isosource Standard 500 ml</t>
        </is>
      </c>
      <c r="C2521" t="inlineStr">
        <is>
          <t>lactose_free</t>
        </is>
      </c>
      <c r="D2521" s="9" t="inlineStr">
        <is>
          <t>PASS</t>
        </is>
      </c>
      <c r="E2521" t="inlineStr">
        <is>
          <t>True</t>
        </is>
      </c>
      <c r="F2521" t="inlineStr">
        <is>
          <t>True</t>
        </is>
      </c>
      <c r="G2521" t="inlineStr"/>
    </row>
    <row r="2522">
      <c r="A2522" t="inlineStr">
        <is>
          <t>2.75</t>
        </is>
      </c>
      <c r="B2522" t="inlineStr">
        <is>
          <t>Isosource Standard 500 ml</t>
        </is>
      </c>
      <c r="C2522" t="inlineStr">
        <is>
          <t>formulation</t>
        </is>
      </c>
      <c r="D2522" s="9" t="inlineStr">
        <is>
          <t>PASS</t>
        </is>
      </c>
      <c r="E2522" t="inlineStr">
        <is>
          <t>liquid</t>
        </is>
      </c>
      <c r="F2522" t="inlineStr">
        <is>
          <t>liquid</t>
        </is>
      </c>
      <c r="G2522" t="inlineStr"/>
    </row>
    <row r="2523">
      <c r="A2523" t="inlineStr">
        <is>
          <t>2.75</t>
        </is>
      </c>
      <c r="B2523" t="inlineStr">
        <is>
          <t>Isosource Standard 500 ml</t>
        </is>
      </c>
      <c r="C2523" t="inlineStr">
        <is>
          <t>route</t>
        </is>
      </c>
      <c r="D2523" s="9" t="inlineStr">
        <is>
          <t>PASS</t>
        </is>
      </c>
      <c r="E2523" t="inlineStr">
        <is>
          <t>enteral</t>
        </is>
      </c>
      <c r="F2523" t="inlineStr">
        <is>
          <t>enteral</t>
        </is>
      </c>
      <c r="G2523" t="inlineStr"/>
    </row>
    <row r="2524">
      <c r="A2524" t="inlineStr">
        <is>
          <t>2.75</t>
        </is>
      </c>
      <c r="B2524" t="inlineStr">
        <is>
          <t>Isosource Standard 1000 ml</t>
        </is>
      </c>
      <c r="C2524" t="inlineStr">
        <is>
          <t>energy</t>
        </is>
      </c>
      <c r="D2524" s="11" t="inlineStr">
        <is>
          <t>FAIL</t>
        </is>
      </c>
      <c r="E2524" t="inlineStr">
        <is>
          <t>103.0 kcal/100ml</t>
        </is>
      </c>
      <c r="F2524">
        <f> 150.0 kcal/100ml</f>
        <v/>
      </c>
      <c r="G2524" t="inlineStr">
        <is>
          <t>103.0 does not satisfy = 150.0</t>
        </is>
      </c>
    </row>
    <row r="2525">
      <c r="A2525" t="inlineStr">
        <is>
          <t>2.75</t>
        </is>
      </c>
      <c r="B2525" t="inlineStr">
        <is>
          <t>Isosource Standard 1000 ml</t>
        </is>
      </c>
      <c r="C2525" t="inlineStr">
        <is>
          <t>volume</t>
        </is>
      </c>
      <c r="D2525" s="11" t="inlineStr">
        <is>
          <t>FAIL</t>
        </is>
      </c>
      <c r="E2525" t="inlineStr">
        <is>
          <t>1000.0 ml</t>
        </is>
      </c>
      <c r="F2525">
        <f> 330.0 ml</f>
        <v/>
      </c>
      <c r="G2525" t="inlineStr">
        <is>
          <t>1000.0 ml != 330.0 ml</t>
        </is>
      </c>
    </row>
    <row r="2526">
      <c r="A2526" t="inlineStr">
        <is>
          <t>2.75</t>
        </is>
      </c>
      <c r="B2526" t="inlineStr">
        <is>
          <t>Isosource Standard 1000 ml</t>
        </is>
      </c>
      <c r="C2526" t="inlineStr">
        <is>
          <t>contains_fiber</t>
        </is>
      </c>
      <c r="D2526" s="9" t="inlineStr">
        <is>
          <t>PASS</t>
        </is>
      </c>
      <c r="E2526" t="inlineStr">
        <is>
          <t>fiber=0.0 g/100ml</t>
        </is>
      </c>
      <c r="F2526" t="inlineStr">
        <is>
          <t>no fiber</t>
        </is>
      </c>
      <c r="G2526" t="inlineStr"/>
    </row>
    <row r="2527">
      <c r="A2527" t="inlineStr">
        <is>
          <t>2.75</t>
        </is>
      </c>
      <c r="B2527" t="inlineStr">
        <is>
          <t>Isosource Standard 1000 ml</t>
        </is>
      </c>
      <c r="C2527" t="inlineStr">
        <is>
          <t>gluten_free</t>
        </is>
      </c>
      <c r="D2527" s="9" t="inlineStr">
        <is>
          <t>PASS</t>
        </is>
      </c>
      <c r="E2527" t="inlineStr">
        <is>
          <t>True</t>
        </is>
      </c>
      <c r="F2527" t="inlineStr">
        <is>
          <t>True</t>
        </is>
      </c>
      <c r="G2527" t="inlineStr"/>
    </row>
    <row r="2528">
      <c r="A2528" t="inlineStr">
        <is>
          <t>2.75</t>
        </is>
      </c>
      <c r="B2528" t="inlineStr">
        <is>
          <t>Isosource Standard 1000 ml</t>
        </is>
      </c>
      <c r="C2528" t="inlineStr">
        <is>
          <t>lactose_free</t>
        </is>
      </c>
      <c r="D2528" s="9" t="inlineStr">
        <is>
          <t>PASS</t>
        </is>
      </c>
      <c r="E2528" t="inlineStr">
        <is>
          <t>True</t>
        </is>
      </c>
      <c r="F2528" t="inlineStr">
        <is>
          <t>True</t>
        </is>
      </c>
      <c r="G2528" t="inlineStr"/>
    </row>
    <row r="2529">
      <c r="A2529" t="inlineStr">
        <is>
          <t>2.75</t>
        </is>
      </c>
      <c r="B2529" t="inlineStr">
        <is>
          <t>Isosource Standard 1000 ml</t>
        </is>
      </c>
      <c r="C2529" t="inlineStr">
        <is>
          <t>formulation</t>
        </is>
      </c>
      <c r="D2529" s="9" t="inlineStr">
        <is>
          <t>PASS</t>
        </is>
      </c>
      <c r="E2529" t="inlineStr">
        <is>
          <t>liquid</t>
        </is>
      </c>
      <c r="F2529" t="inlineStr">
        <is>
          <t>liquid</t>
        </is>
      </c>
      <c r="G2529" t="inlineStr"/>
    </row>
    <row r="2530">
      <c r="A2530" t="inlineStr">
        <is>
          <t>2.75</t>
        </is>
      </c>
      <c r="B2530" t="inlineStr">
        <is>
          <t>Isosource Standard 1000 ml</t>
        </is>
      </c>
      <c r="C2530" t="inlineStr">
        <is>
          <t>route</t>
        </is>
      </c>
      <c r="D2530" s="9" t="inlineStr">
        <is>
          <t>PASS</t>
        </is>
      </c>
      <c r="E2530" t="inlineStr">
        <is>
          <t>enteral</t>
        </is>
      </c>
      <c r="F2530" t="inlineStr">
        <is>
          <t>enteral</t>
        </is>
      </c>
      <c r="G2530" t="inlineStr"/>
    </row>
    <row r="2531">
      <c r="A2531" t="inlineStr">
        <is>
          <t>2.76</t>
        </is>
      </c>
      <c r="B2531" t="inlineStr">
        <is>
          <t>Isosource Energy 500 ml</t>
        </is>
      </c>
      <c r="C2531" t="inlineStr">
        <is>
          <t>energy</t>
        </is>
      </c>
      <c r="D2531" s="9" t="inlineStr">
        <is>
          <t>PASS</t>
        </is>
      </c>
      <c r="E2531" t="inlineStr">
        <is>
          <t>159.0 kcal/100ml</t>
        </is>
      </c>
      <c r="F2531">
        <f> 150.0 kcal/100ml</f>
        <v/>
      </c>
      <c r="G2531" t="inlineStr"/>
    </row>
    <row r="2532">
      <c r="A2532" t="inlineStr">
        <is>
          <t>2.76</t>
        </is>
      </c>
      <c r="B2532" t="inlineStr">
        <is>
          <t>Isosource Energy 500 ml</t>
        </is>
      </c>
      <c r="C2532" t="inlineStr">
        <is>
          <t>volume</t>
        </is>
      </c>
      <c r="D2532" s="11" t="inlineStr">
        <is>
          <t>FAIL</t>
        </is>
      </c>
      <c r="E2532" t="inlineStr">
        <is>
          <t>500.0 ml</t>
        </is>
      </c>
      <c r="F2532">
        <f> 330.0 ml</f>
        <v/>
      </c>
      <c r="G2532" t="inlineStr">
        <is>
          <t>500.0 ml != 330.0 ml</t>
        </is>
      </c>
    </row>
    <row r="2533">
      <c r="A2533" t="inlineStr">
        <is>
          <t>2.76</t>
        </is>
      </c>
      <c r="B2533" t="inlineStr">
        <is>
          <t>Isosource Energy 500 ml</t>
        </is>
      </c>
      <c r="C2533" t="inlineStr">
        <is>
          <t>contains_fiber</t>
        </is>
      </c>
      <c r="D2533" s="9" t="inlineStr">
        <is>
          <t>PASS</t>
        </is>
      </c>
      <c r="E2533" t="inlineStr">
        <is>
          <t>fiber=0.0 g/100ml</t>
        </is>
      </c>
      <c r="F2533" t="inlineStr">
        <is>
          <t>no fiber</t>
        </is>
      </c>
      <c r="G2533" t="inlineStr"/>
    </row>
    <row r="2534">
      <c r="A2534" t="inlineStr">
        <is>
          <t>2.76</t>
        </is>
      </c>
      <c r="B2534" t="inlineStr">
        <is>
          <t>Isosource Energy 500 ml</t>
        </is>
      </c>
      <c r="C2534" t="inlineStr">
        <is>
          <t>gluten_free</t>
        </is>
      </c>
      <c r="D2534" s="9" t="inlineStr">
        <is>
          <t>PASS</t>
        </is>
      </c>
      <c r="E2534" t="inlineStr">
        <is>
          <t>True</t>
        </is>
      </c>
      <c r="F2534" t="inlineStr">
        <is>
          <t>True</t>
        </is>
      </c>
      <c r="G2534" t="inlineStr"/>
    </row>
    <row r="2535">
      <c r="A2535" t="inlineStr">
        <is>
          <t>2.76</t>
        </is>
      </c>
      <c r="B2535" t="inlineStr">
        <is>
          <t>Isosource Energy 500 ml</t>
        </is>
      </c>
      <c r="C2535" t="inlineStr">
        <is>
          <t>lactose_free</t>
        </is>
      </c>
      <c r="D2535" s="9" t="inlineStr">
        <is>
          <t>PASS</t>
        </is>
      </c>
      <c r="E2535" t="inlineStr">
        <is>
          <t>True</t>
        </is>
      </c>
      <c r="F2535" t="inlineStr">
        <is>
          <t>True</t>
        </is>
      </c>
      <c r="G2535" t="inlineStr"/>
    </row>
    <row r="2536">
      <c r="A2536" t="inlineStr">
        <is>
          <t>2.76</t>
        </is>
      </c>
      <c r="B2536" t="inlineStr">
        <is>
          <t>Isosource Energy 500 ml</t>
        </is>
      </c>
      <c r="C2536" t="inlineStr">
        <is>
          <t>formulation</t>
        </is>
      </c>
      <c r="D2536" s="9" t="inlineStr">
        <is>
          <t>PASS</t>
        </is>
      </c>
      <c r="E2536" t="inlineStr">
        <is>
          <t>liquid</t>
        </is>
      </c>
      <c r="F2536" t="inlineStr">
        <is>
          <t>liquid</t>
        </is>
      </c>
      <c r="G2536" t="inlineStr"/>
    </row>
    <row r="2537">
      <c r="A2537" t="inlineStr">
        <is>
          <t>2.76</t>
        </is>
      </c>
      <c r="B2537" t="inlineStr">
        <is>
          <t>Isosource Energy 500 ml</t>
        </is>
      </c>
      <c r="C2537" t="inlineStr">
        <is>
          <t>route</t>
        </is>
      </c>
      <c r="D2537" s="9" t="inlineStr">
        <is>
          <t>PASS</t>
        </is>
      </c>
      <c r="E2537" t="inlineStr">
        <is>
          <t>enteral</t>
        </is>
      </c>
      <c r="F2537" t="inlineStr">
        <is>
          <t>enteral</t>
        </is>
      </c>
      <c r="G2537" t="inlineStr"/>
    </row>
    <row r="2538">
      <c r="A2538" t="inlineStr">
        <is>
          <t>2.76</t>
        </is>
      </c>
      <c r="B2538" t="inlineStr">
        <is>
          <t>Isosource Standard 500 ml</t>
        </is>
      </c>
      <c r="C2538" t="inlineStr">
        <is>
          <t>energy</t>
        </is>
      </c>
      <c r="D2538" s="11" t="inlineStr">
        <is>
          <t>FAIL</t>
        </is>
      </c>
      <c r="E2538" t="inlineStr">
        <is>
          <t>103.0 kcal/100ml</t>
        </is>
      </c>
      <c r="F2538">
        <f> 150.0 kcal/100ml</f>
        <v/>
      </c>
      <c r="G2538" t="inlineStr">
        <is>
          <t>103.0 does not satisfy = 150.0</t>
        </is>
      </c>
    </row>
    <row r="2539">
      <c r="A2539" t="inlineStr">
        <is>
          <t>2.76</t>
        </is>
      </c>
      <c r="B2539" t="inlineStr">
        <is>
          <t>Isosource Standard 500 ml</t>
        </is>
      </c>
      <c r="C2539" t="inlineStr">
        <is>
          <t>volume</t>
        </is>
      </c>
      <c r="D2539" s="11" t="inlineStr">
        <is>
          <t>FAIL</t>
        </is>
      </c>
      <c r="E2539" t="inlineStr">
        <is>
          <t>500.0 ml</t>
        </is>
      </c>
      <c r="F2539">
        <f> 330.0 ml</f>
        <v/>
      </c>
      <c r="G2539" t="inlineStr">
        <is>
          <t>500.0 ml != 330.0 ml</t>
        </is>
      </c>
    </row>
    <row r="2540">
      <c r="A2540" t="inlineStr">
        <is>
          <t>2.76</t>
        </is>
      </c>
      <c r="B2540" t="inlineStr">
        <is>
          <t>Isosource Standard 500 ml</t>
        </is>
      </c>
      <c r="C2540" t="inlineStr">
        <is>
          <t>contains_fiber</t>
        </is>
      </c>
      <c r="D2540" s="9" t="inlineStr">
        <is>
          <t>PASS</t>
        </is>
      </c>
      <c r="E2540" t="inlineStr">
        <is>
          <t>fiber=0.0 g/100ml</t>
        </is>
      </c>
      <c r="F2540" t="inlineStr">
        <is>
          <t>no fiber</t>
        </is>
      </c>
      <c r="G2540" t="inlineStr"/>
    </row>
    <row r="2541">
      <c r="A2541" t="inlineStr">
        <is>
          <t>2.76</t>
        </is>
      </c>
      <c r="B2541" t="inlineStr">
        <is>
          <t>Isosource Standard 500 ml</t>
        </is>
      </c>
      <c r="C2541" t="inlineStr">
        <is>
          <t>gluten_free</t>
        </is>
      </c>
      <c r="D2541" s="9" t="inlineStr">
        <is>
          <t>PASS</t>
        </is>
      </c>
      <c r="E2541" t="inlineStr">
        <is>
          <t>True</t>
        </is>
      </c>
      <c r="F2541" t="inlineStr">
        <is>
          <t>True</t>
        </is>
      </c>
      <c r="G2541" t="inlineStr"/>
    </row>
    <row r="2542">
      <c r="A2542" t="inlineStr">
        <is>
          <t>2.76</t>
        </is>
      </c>
      <c r="B2542" t="inlineStr">
        <is>
          <t>Isosource Standard 500 ml</t>
        </is>
      </c>
      <c r="C2542" t="inlineStr">
        <is>
          <t>lactose_free</t>
        </is>
      </c>
      <c r="D2542" s="9" t="inlineStr">
        <is>
          <t>PASS</t>
        </is>
      </c>
      <c r="E2542" t="inlineStr">
        <is>
          <t>True</t>
        </is>
      </c>
      <c r="F2542" t="inlineStr">
        <is>
          <t>True</t>
        </is>
      </c>
      <c r="G2542" t="inlineStr"/>
    </row>
    <row r="2543">
      <c r="A2543" t="inlineStr">
        <is>
          <t>2.76</t>
        </is>
      </c>
      <c r="B2543" t="inlineStr">
        <is>
          <t>Isosource Standard 500 ml</t>
        </is>
      </c>
      <c r="C2543" t="inlineStr">
        <is>
          <t>formulation</t>
        </is>
      </c>
      <c r="D2543" s="9" t="inlineStr">
        <is>
          <t>PASS</t>
        </is>
      </c>
      <c r="E2543" t="inlineStr">
        <is>
          <t>liquid</t>
        </is>
      </c>
      <c r="F2543" t="inlineStr">
        <is>
          <t>liquid</t>
        </is>
      </c>
      <c r="G2543" t="inlineStr"/>
    </row>
    <row r="2544">
      <c r="A2544" t="inlineStr">
        <is>
          <t>2.76</t>
        </is>
      </c>
      <c r="B2544" t="inlineStr">
        <is>
          <t>Isosource Standard 500 ml</t>
        </is>
      </c>
      <c r="C2544" t="inlineStr">
        <is>
          <t>route</t>
        </is>
      </c>
      <c r="D2544" s="9" t="inlineStr">
        <is>
          <t>PASS</t>
        </is>
      </c>
      <c r="E2544" t="inlineStr">
        <is>
          <t>enteral</t>
        </is>
      </c>
      <c r="F2544" t="inlineStr">
        <is>
          <t>enteral</t>
        </is>
      </c>
      <c r="G2544" t="inlineStr"/>
    </row>
    <row r="2545">
      <c r="A2545" t="inlineStr">
        <is>
          <t>2.76</t>
        </is>
      </c>
      <c r="B2545" t="inlineStr">
        <is>
          <t>Isosource Standard 1000 ml</t>
        </is>
      </c>
      <c r="C2545" t="inlineStr">
        <is>
          <t>energy</t>
        </is>
      </c>
      <c r="D2545" s="11" t="inlineStr">
        <is>
          <t>FAIL</t>
        </is>
      </c>
      <c r="E2545" t="inlineStr">
        <is>
          <t>103.0 kcal/100ml</t>
        </is>
      </c>
      <c r="F2545">
        <f> 150.0 kcal/100ml</f>
        <v/>
      </c>
      <c r="G2545" t="inlineStr">
        <is>
          <t>103.0 does not satisfy = 150.0</t>
        </is>
      </c>
    </row>
    <row r="2546">
      <c r="A2546" t="inlineStr">
        <is>
          <t>2.76</t>
        </is>
      </c>
      <c r="B2546" t="inlineStr">
        <is>
          <t>Isosource Standard 1000 ml</t>
        </is>
      </c>
      <c r="C2546" t="inlineStr">
        <is>
          <t>volume</t>
        </is>
      </c>
      <c r="D2546" s="11" t="inlineStr">
        <is>
          <t>FAIL</t>
        </is>
      </c>
      <c r="E2546" t="inlineStr">
        <is>
          <t>1000.0 ml</t>
        </is>
      </c>
      <c r="F2546">
        <f> 330.0 ml</f>
        <v/>
      </c>
      <c r="G2546" t="inlineStr">
        <is>
          <t>1000.0 ml != 330.0 ml</t>
        </is>
      </c>
    </row>
    <row r="2547">
      <c r="A2547" t="inlineStr">
        <is>
          <t>2.76</t>
        </is>
      </c>
      <c r="B2547" t="inlineStr">
        <is>
          <t>Isosource Standard 1000 ml</t>
        </is>
      </c>
      <c r="C2547" t="inlineStr">
        <is>
          <t>contains_fiber</t>
        </is>
      </c>
      <c r="D2547" s="9" t="inlineStr">
        <is>
          <t>PASS</t>
        </is>
      </c>
      <c r="E2547" t="inlineStr">
        <is>
          <t>fiber=0.0 g/100ml</t>
        </is>
      </c>
      <c r="F2547" t="inlineStr">
        <is>
          <t>no fiber</t>
        </is>
      </c>
      <c r="G2547" t="inlineStr"/>
    </row>
    <row r="2548">
      <c r="A2548" t="inlineStr">
        <is>
          <t>2.76</t>
        </is>
      </c>
      <c r="B2548" t="inlineStr">
        <is>
          <t>Isosource Standard 1000 ml</t>
        </is>
      </c>
      <c r="C2548" t="inlineStr">
        <is>
          <t>gluten_free</t>
        </is>
      </c>
      <c r="D2548" s="9" t="inlineStr">
        <is>
          <t>PASS</t>
        </is>
      </c>
      <c r="E2548" t="inlineStr">
        <is>
          <t>True</t>
        </is>
      </c>
      <c r="F2548" t="inlineStr">
        <is>
          <t>True</t>
        </is>
      </c>
      <c r="G2548" t="inlineStr"/>
    </row>
    <row r="2549">
      <c r="A2549" t="inlineStr">
        <is>
          <t>2.76</t>
        </is>
      </c>
      <c r="B2549" t="inlineStr">
        <is>
          <t>Isosource Standard 1000 ml</t>
        </is>
      </c>
      <c r="C2549" t="inlineStr">
        <is>
          <t>lactose_free</t>
        </is>
      </c>
      <c r="D2549" s="9" t="inlineStr">
        <is>
          <t>PASS</t>
        </is>
      </c>
      <c r="E2549" t="inlineStr">
        <is>
          <t>True</t>
        </is>
      </c>
      <c r="F2549" t="inlineStr">
        <is>
          <t>True</t>
        </is>
      </c>
      <c r="G2549" t="inlineStr"/>
    </row>
    <row r="2550">
      <c r="A2550" t="inlineStr">
        <is>
          <t>2.76</t>
        </is>
      </c>
      <c r="B2550" t="inlineStr">
        <is>
          <t>Isosource Standard 1000 ml</t>
        </is>
      </c>
      <c r="C2550" t="inlineStr">
        <is>
          <t>formulation</t>
        </is>
      </c>
      <c r="D2550" s="9" t="inlineStr">
        <is>
          <t>PASS</t>
        </is>
      </c>
      <c r="E2550" t="inlineStr">
        <is>
          <t>liquid</t>
        </is>
      </c>
      <c r="F2550" t="inlineStr">
        <is>
          <t>liquid</t>
        </is>
      </c>
      <c r="G2550" t="inlineStr"/>
    </row>
    <row r="2551">
      <c r="A2551" t="inlineStr">
        <is>
          <t>2.76</t>
        </is>
      </c>
      <c r="B2551" t="inlineStr">
        <is>
          <t>Isosource Standard 1000 ml</t>
        </is>
      </c>
      <c r="C2551" t="inlineStr">
        <is>
          <t>route</t>
        </is>
      </c>
      <c r="D2551" s="9" t="inlineStr">
        <is>
          <t>PASS</t>
        </is>
      </c>
      <c r="E2551" t="inlineStr">
        <is>
          <t>enteral</t>
        </is>
      </c>
      <c r="F2551" t="inlineStr">
        <is>
          <t>enteral</t>
        </is>
      </c>
      <c r="G2551" t="inlineStr"/>
    </row>
    <row r="2552">
      <c r="A2552" t="inlineStr">
        <is>
          <t>2.77</t>
        </is>
      </c>
      <c r="B2552" t="inlineStr">
        <is>
          <t>Isosource Energy 500 ml</t>
        </is>
      </c>
      <c r="C2552" t="inlineStr">
        <is>
          <t>energy</t>
        </is>
      </c>
      <c r="D2552" s="9" t="inlineStr">
        <is>
          <t>PASS</t>
        </is>
      </c>
      <c r="E2552" t="inlineStr">
        <is>
          <t>159.0 kcal/100ml</t>
        </is>
      </c>
      <c r="F2552">
        <f> 150.0 kcal/100ml</f>
        <v/>
      </c>
      <c r="G2552" t="inlineStr"/>
    </row>
    <row r="2553">
      <c r="A2553" t="inlineStr">
        <is>
          <t>2.77</t>
        </is>
      </c>
      <c r="B2553" t="inlineStr">
        <is>
          <t>Isosource Energy 500 ml</t>
        </is>
      </c>
      <c r="C2553" t="inlineStr">
        <is>
          <t>volume</t>
        </is>
      </c>
      <c r="D2553" s="11" t="inlineStr">
        <is>
          <t>FAIL</t>
        </is>
      </c>
      <c r="E2553" t="inlineStr">
        <is>
          <t>500.0 ml</t>
        </is>
      </c>
      <c r="F2553">
        <f> 330.0 ml</f>
        <v/>
      </c>
      <c r="G2553" t="inlineStr">
        <is>
          <t>500.0 ml != 330.0 ml</t>
        </is>
      </c>
    </row>
    <row r="2554">
      <c r="A2554" t="inlineStr">
        <is>
          <t>2.77</t>
        </is>
      </c>
      <c r="B2554" t="inlineStr">
        <is>
          <t>Isosource Energy 500 ml</t>
        </is>
      </c>
      <c r="C2554" t="inlineStr">
        <is>
          <t>contains_fiber</t>
        </is>
      </c>
      <c r="D2554" s="9" t="inlineStr">
        <is>
          <t>PASS</t>
        </is>
      </c>
      <c r="E2554" t="inlineStr">
        <is>
          <t>fiber=0.0 g/100ml</t>
        </is>
      </c>
      <c r="F2554" t="inlineStr">
        <is>
          <t>no fiber</t>
        </is>
      </c>
      <c r="G2554" t="inlineStr"/>
    </row>
    <row r="2555">
      <c r="A2555" t="inlineStr">
        <is>
          <t>2.77</t>
        </is>
      </c>
      <c r="B2555" t="inlineStr">
        <is>
          <t>Isosource Energy 500 ml</t>
        </is>
      </c>
      <c r="C2555" t="inlineStr">
        <is>
          <t>gluten_free</t>
        </is>
      </c>
      <c r="D2555" s="9" t="inlineStr">
        <is>
          <t>PASS</t>
        </is>
      </c>
      <c r="E2555" t="inlineStr">
        <is>
          <t>True</t>
        </is>
      </c>
      <c r="F2555" t="inlineStr">
        <is>
          <t>True</t>
        </is>
      </c>
      <c r="G2555" t="inlineStr"/>
    </row>
    <row r="2556">
      <c r="A2556" t="inlineStr">
        <is>
          <t>2.77</t>
        </is>
      </c>
      <c r="B2556" t="inlineStr">
        <is>
          <t>Isosource Energy 500 ml</t>
        </is>
      </c>
      <c r="C2556" t="inlineStr">
        <is>
          <t>lactose_free</t>
        </is>
      </c>
      <c r="D2556" s="9" t="inlineStr">
        <is>
          <t>PASS</t>
        </is>
      </c>
      <c r="E2556" t="inlineStr">
        <is>
          <t>True</t>
        </is>
      </c>
      <c r="F2556" t="inlineStr">
        <is>
          <t>True</t>
        </is>
      </c>
      <c r="G2556" t="inlineStr"/>
    </row>
    <row r="2557">
      <c r="A2557" t="inlineStr">
        <is>
          <t>2.77</t>
        </is>
      </c>
      <c r="B2557" t="inlineStr">
        <is>
          <t>Isosource Energy 500 ml</t>
        </is>
      </c>
      <c r="C2557" t="inlineStr">
        <is>
          <t>formulation</t>
        </is>
      </c>
      <c r="D2557" s="9" t="inlineStr">
        <is>
          <t>PASS</t>
        </is>
      </c>
      <c r="E2557" t="inlineStr">
        <is>
          <t>liquid</t>
        </is>
      </c>
      <c r="F2557" t="inlineStr">
        <is>
          <t>liquid</t>
        </is>
      </c>
      <c r="G2557" t="inlineStr"/>
    </row>
    <row r="2558">
      <c r="A2558" t="inlineStr">
        <is>
          <t>2.77</t>
        </is>
      </c>
      <c r="B2558" t="inlineStr">
        <is>
          <t>Isosource Energy 500 ml</t>
        </is>
      </c>
      <c r="C2558" t="inlineStr">
        <is>
          <t>route</t>
        </is>
      </c>
      <c r="D2558" s="9" t="inlineStr">
        <is>
          <t>PASS</t>
        </is>
      </c>
      <c r="E2558" t="inlineStr">
        <is>
          <t>enteral</t>
        </is>
      </c>
      <c r="F2558" t="inlineStr">
        <is>
          <t>enteral</t>
        </is>
      </c>
      <c r="G2558" t="inlineStr"/>
    </row>
    <row r="2559">
      <c r="A2559" t="inlineStr">
        <is>
          <t>2.77</t>
        </is>
      </c>
      <c r="B2559" t="inlineStr">
        <is>
          <t>Isosource Standard 500 ml</t>
        </is>
      </c>
      <c r="C2559" t="inlineStr">
        <is>
          <t>energy</t>
        </is>
      </c>
      <c r="D2559" s="11" t="inlineStr">
        <is>
          <t>FAIL</t>
        </is>
      </c>
      <c r="E2559" t="inlineStr">
        <is>
          <t>103.0 kcal/100ml</t>
        </is>
      </c>
      <c r="F2559">
        <f> 150.0 kcal/100ml</f>
        <v/>
      </c>
      <c r="G2559" t="inlineStr">
        <is>
          <t>103.0 does not satisfy = 150.0</t>
        </is>
      </c>
    </row>
    <row r="2560">
      <c r="A2560" t="inlineStr">
        <is>
          <t>2.77</t>
        </is>
      </c>
      <c r="B2560" t="inlineStr">
        <is>
          <t>Isosource Standard 500 ml</t>
        </is>
      </c>
      <c r="C2560" t="inlineStr">
        <is>
          <t>volume</t>
        </is>
      </c>
      <c r="D2560" s="11" t="inlineStr">
        <is>
          <t>FAIL</t>
        </is>
      </c>
      <c r="E2560" t="inlineStr">
        <is>
          <t>500.0 ml</t>
        </is>
      </c>
      <c r="F2560">
        <f> 330.0 ml</f>
        <v/>
      </c>
      <c r="G2560" t="inlineStr">
        <is>
          <t>500.0 ml != 330.0 ml</t>
        </is>
      </c>
    </row>
    <row r="2561">
      <c r="A2561" t="inlineStr">
        <is>
          <t>2.77</t>
        </is>
      </c>
      <c r="B2561" t="inlineStr">
        <is>
          <t>Isosource Standard 500 ml</t>
        </is>
      </c>
      <c r="C2561" t="inlineStr">
        <is>
          <t>contains_fiber</t>
        </is>
      </c>
      <c r="D2561" s="9" t="inlineStr">
        <is>
          <t>PASS</t>
        </is>
      </c>
      <c r="E2561" t="inlineStr">
        <is>
          <t>fiber=0.0 g/100ml</t>
        </is>
      </c>
      <c r="F2561" t="inlineStr">
        <is>
          <t>no fiber</t>
        </is>
      </c>
      <c r="G2561" t="inlineStr"/>
    </row>
    <row r="2562">
      <c r="A2562" t="inlineStr">
        <is>
          <t>2.77</t>
        </is>
      </c>
      <c r="B2562" t="inlineStr">
        <is>
          <t>Isosource Standard 500 ml</t>
        </is>
      </c>
      <c r="C2562" t="inlineStr">
        <is>
          <t>gluten_free</t>
        </is>
      </c>
      <c r="D2562" s="9" t="inlineStr">
        <is>
          <t>PASS</t>
        </is>
      </c>
      <c r="E2562" t="inlineStr">
        <is>
          <t>True</t>
        </is>
      </c>
      <c r="F2562" t="inlineStr">
        <is>
          <t>True</t>
        </is>
      </c>
      <c r="G2562" t="inlineStr"/>
    </row>
    <row r="2563">
      <c r="A2563" t="inlineStr">
        <is>
          <t>2.77</t>
        </is>
      </c>
      <c r="B2563" t="inlineStr">
        <is>
          <t>Isosource Standard 500 ml</t>
        </is>
      </c>
      <c r="C2563" t="inlineStr">
        <is>
          <t>lactose_free</t>
        </is>
      </c>
      <c r="D2563" s="9" t="inlineStr">
        <is>
          <t>PASS</t>
        </is>
      </c>
      <c r="E2563" t="inlineStr">
        <is>
          <t>True</t>
        </is>
      </c>
      <c r="F2563" t="inlineStr">
        <is>
          <t>True</t>
        </is>
      </c>
      <c r="G2563" t="inlineStr"/>
    </row>
    <row r="2564">
      <c r="A2564" t="inlineStr">
        <is>
          <t>2.77</t>
        </is>
      </c>
      <c r="B2564" t="inlineStr">
        <is>
          <t>Isosource Standard 500 ml</t>
        </is>
      </c>
      <c r="C2564" t="inlineStr">
        <is>
          <t>formulation</t>
        </is>
      </c>
      <c r="D2564" s="9" t="inlineStr">
        <is>
          <t>PASS</t>
        </is>
      </c>
      <c r="E2564" t="inlineStr">
        <is>
          <t>liquid</t>
        </is>
      </c>
      <c r="F2564" t="inlineStr">
        <is>
          <t>liquid</t>
        </is>
      </c>
      <c r="G2564" t="inlineStr"/>
    </row>
    <row r="2565">
      <c r="A2565" t="inlineStr">
        <is>
          <t>2.77</t>
        </is>
      </c>
      <c r="B2565" t="inlineStr">
        <is>
          <t>Isosource Standard 500 ml</t>
        </is>
      </c>
      <c r="C2565" t="inlineStr">
        <is>
          <t>route</t>
        </is>
      </c>
      <c r="D2565" s="9" t="inlineStr">
        <is>
          <t>PASS</t>
        </is>
      </c>
      <c r="E2565" t="inlineStr">
        <is>
          <t>enteral</t>
        </is>
      </c>
      <c r="F2565" t="inlineStr">
        <is>
          <t>enteral</t>
        </is>
      </c>
      <c r="G2565" t="inlineStr"/>
    </row>
    <row r="2566">
      <c r="A2566" t="inlineStr">
        <is>
          <t>2.77</t>
        </is>
      </c>
      <c r="B2566" t="inlineStr">
        <is>
          <t>Isosource Standard 1000 ml</t>
        </is>
      </c>
      <c r="C2566" t="inlineStr">
        <is>
          <t>energy</t>
        </is>
      </c>
      <c r="D2566" s="11" t="inlineStr">
        <is>
          <t>FAIL</t>
        </is>
      </c>
      <c r="E2566" t="inlineStr">
        <is>
          <t>103.0 kcal/100ml</t>
        </is>
      </c>
      <c r="F2566">
        <f> 150.0 kcal/100ml</f>
        <v/>
      </c>
      <c r="G2566" t="inlineStr">
        <is>
          <t>103.0 does not satisfy = 150.0</t>
        </is>
      </c>
    </row>
    <row r="2567">
      <c r="A2567" t="inlineStr">
        <is>
          <t>2.77</t>
        </is>
      </c>
      <c r="B2567" t="inlineStr">
        <is>
          <t>Isosource Standard 1000 ml</t>
        </is>
      </c>
      <c r="C2567" t="inlineStr">
        <is>
          <t>volume</t>
        </is>
      </c>
      <c r="D2567" s="11" t="inlineStr">
        <is>
          <t>FAIL</t>
        </is>
      </c>
      <c r="E2567" t="inlineStr">
        <is>
          <t>1000.0 ml</t>
        </is>
      </c>
      <c r="F2567">
        <f> 330.0 ml</f>
        <v/>
      </c>
      <c r="G2567" t="inlineStr">
        <is>
          <t>1000.0 ml != 330.0 ml</t>
        </is>
      </c>
    </row>
    <row r="2568">
      <c r="A2568" t="inlineStr">
        <is>
          <t>2.77</t>
        </is>
      </c>
      <c r="B2568" t="inlineStr">
        <is>
          <t>Isosource Standard 1000 ml</t>
        </is>
      </c>
      <c r="C2568" t="inlineStr">
        <is>
          <t>contains_fiber</t>
        </is>
      </c>
      <c r="D2568" s="9" t="inlineStr">
        <is>
          <t>PASS</t>
        </is>
      </c>
      <c r="E2568" t="inlineStr">
        <is>
          <t>fiber=0.0 g/100ml</t>
        </is>
      </c>
      <c r="F2568" t="inlineStr">
        <is>
          <t>no fiber</t>
        </is>
      </c>
      <c r="G2568" t="inlineStr"/>
    </row>
    <row r="2569">
      <c r="A2569" t="inlineStr">
        <is>
          <t>2.77</t>
        </is>
      </c>
      <c r="B2569" t="inlineStr">
        <is>
          <t>Isosource Standard 1000 ml</t>
        </is>
      </c>
      <c r="C2569" t="inlineStr">
        <is>
          <t>gluten_free</t>
        </is>
      </c>
      <c r="D2569" s="9" t="inlineStr">
        <is>
          <t>PASS</t>
        </is>
      </c>
      <c r="E2569" t="inlineStr">
        <is>
          <t>True</t>
        </is>
      </c>
      <c r="F2569" t="inlineStr">
        <is>
          <t>True</t>
        </is>
      </c>
      <c r="G2569" t="inlineStr"/>
    </row>
    <row r="2570">
      <c r="A2570" t="inlineStr">
        <is>
          <t>2.77</t>
        </is>
      </c>
      <c r="B2570" t="inlineStr">
        <is>
          <t>Isosource Standard 1000 ml</t>
        </is>
      </c>
      <c r="C2570" t="inlineStr">
        <is>
          <t>lactose_free</t>
        </is>
      </c>
      <c r="D2570" s="9" t="inlineStr">
        <is>
          <t>PASS</t>
        </is>
      </c>
      <c r="E2570" t="inlineStr">
        <is>
          <t>True</t>
        </is>
      </c>
      <c r="F2570" t="inlineStr">
        <is>
          <t>True</t>
        </is>
      </c>
      <c r="G2570" t="inlineStr"/>
    </row>
    <row r="2571">
      <c r="A2571" t="inlineStr">
        <is>
          <t>2.77</t>
        </is>
      </c>
      <c r="B2571" t="inlineStr">
        <is>
          <t>Isosource Standard 1000 ml</t>
        </is>
      </c>
      <c r="C2571" t="inlineStr">
        <is>
          <t>formulation</t>
        </is>
      </c>
      <c r="D2571" s="9" t="inlineStr">
        <is>
          <t>PASS</t>
        </is>
      </c>
      <c r="E2571" t="inlineStr">
        <is>
          <t>liquid</t>
        </is>
      </c>
      <c r="F2571" t="inlineStr">
        <is>
          <t>liquid</t>
        </is>
      </c>
      <c r="G2571" t="inlineStr"/>
    </row>
    <row r="2572">
      <c r="A2572" t="inlineStr">
        <is>
          <t>2.77</t>
        </is>
      </c>
      <c r="B2572" t="inlineStr">
        <is>
          <t>Isosource Standard 1000 ml</t>
        </is>
      </c>
      <c r="C2572" t="inlineStr">
        <is>
          <t>route</t>
        </is>
      </c>
      <c r="D2572" s="9" t="inlineStr">
        <is>
          <t>PASS</t>
        </is>
      </c>
      <c r="E2572" t="inlineStr">
        <is>
          <t>enteral</t>
        </is>
      </c>
      <c r="F2572" t="inlineStr">
        <is>
          <t>enteral</t>
        </is>
      </c>
      <c r="G2572" t="inlineStr"/>
    </row>
    <row r="2573">
      <c r="A2573" t="inlineStr">
        <is>
          <t>2.78</t>
        </is>
      </c>
      <c r="B2573" t="inlineStr">
        <is>
          <t>Isosource Energy 500 ml</t>
        </is>
      </c>
      <c r="C2573" t="inlineStr">
        <is>
          <t>energy</t>
        </is>
      </c>
      <c r="D2573" s="9" t="inlineStr">
        <is>
          <t>PASS</t>
        </is>
      </c>
      <c r="E2573" t="inlineStr">
        <is>
          <t>159.0 kcal/100ml</t>
        </is>
      </c>
      <c r="F2573">
        <f> 150.0 kcal/100ml</f>
        <v/>
      </c>
      <c r="G2573" t="inlineStr"/>
    </row>
    <row r="2574">
      <c r="A2574" t="inlineStr">
        <is>
          <t>2.78</t>
        </is>
      </c>
      <c r="B2574" t="inlineStr">
        <is>
          <t>Isosource Energy 500 ml</t>
        </is>
      </c>
      <c r="C2574" t="inlineStr">
        <is>
          <t>volume</t>
        </is>
      </c>
      <c r="D2574" s="11" t="inlineStr">
        <is>
          <t>FAIL</t>
        </is>
      </c>
      <c r="E2574" t="inlineStr">
        <is>
          <t>500.0 ml</t>
        </is>
      </c>
      <c r="F2574">
        <f> 330.0 ml</f>
        <v/>
      </c>
      <c r="G2574" t="inlineStr">
        <is>
          <t>500.0 ml != 330.0 ml</t>
        </is>
      </c>
    </row>
    <row r="2575">
      <c r="A2575" t="inlineStr">
        <is>
          <t>2.78</t>
        </is>
      </c>
      <c r="B2575" t="inlineStr">
        <is>
          <t>Isosource Energy 500 ml</t>
        </is>
      </c>
      <c r="C2575" t="inlineStr">
        <is>
          <t>contains_fiber</t>
        </is>
      </c>
      <c r="D2575" s="9" t="inlineStr">
        <is>
          <t>PASS</t>
        </is>
      </c>
      <c r="E2575" t="inlineStr">
        <is>
          <t>fiber=0.0 g/100ml</t>
        </is>
      </c>
      <c r="F2575" t="inlineStr">
        <is>
          <t>no fiber</t>
        </is>
      </c>
      <c r="G2575" t="inlineStr"/>
    </row>
    <row r="2576">
      <c r="A2576" t="inlineStr">
        <is>
          <t>2.78</t>
        </is>
      </c>
      <c r="B2576" t="inlineStr">
        <is>
          <t>Isosource Energy 500 ml</t>
        </is>
      </c>
      <c r="C2576" t="inlineStr">
        <is>
          <t>gluten_free</t>
        </is>
      </c>
      <c r="D2576" s="9" t="inlineStr">
        <is>
          <t>PASS</t>
        </is>
      </c>
      <c r="E2576" t="inlineStr">
        <is>
          <t>True</t>
        </is>
      </c>
      <c r="F2576" t="inlineStr">
        <is>
          <t>True</t>
        </is>
      </c>
      <c r="G2576" t="inlineStr"/>
    </row>
    <row r="2577">
      <c r="A2577" t="inlineStr">
        <is>
          <t>2.78</t>
        </is>
      </c>
      <c r="B2577" t="inlineStr">
        <is>
          <t>Isosource Energy 500 ml</t>
        </is>
      </c>
      <c r="C2577" t="inlineStr">
        <is>
          <t>lactose_free</t>
        </is>
      </c>
      <c r="D2577" s="9" t="inlineStr">
        <is>
          <t>PASS</t>
        </is>
      </c>
      <c r="E2577" t="inlineStr">
        <is>
          <t>True</t>
        </is>
      </c>
      <c r="F2577" t="inlineStr">
        <is>
          <t>True</t>
        </is>
      </c>
      <c r="G2577" t="inlineStr"/>
    </row>
    <row r="2578">
      <c r="A2578" t="inlineStr">
        <is>
          <t>2.78</t>
        </is>
      </c>
      <c r="B2578" t="inlineStr">
        <is>
          <t>Isosource Energy 500 ml</t>
        </is>
      </c>
      <c r="C2578" t="inlineStr">
        <is>
          <t>formulation</t>
        </is>
      </c>
      <c r="D2578" s="9" t="inlineStr">
        <is>
          <t>PASS</t>
        </is>
      </c>
      <c r="E2578" t="inlineStr">
        <is>
          <t>liquid</t>
        </is>
      </c>
      <c r="F2578" t="inlineStr">
        <is>
          <t>liquid</t>
        </is>
      </c>
      <c r="G2578" t="inlineStr"/>
    </row>
    <row r="2579">
      <c r="A2579" t="inlineStr">
        <is>
          <t>2.78</t>
        </is>
      </c>
      <c r="B2579" t="inlineStr">
        <is>
          <t>Isosource Energy 500 ml</t>
        </is>
      </c>
      <c r="C2579" t="inlineStr">
        <is>
          <t>route</t>
        </is>
      </c>
      <c r="D2579" s="9" t="inlineStr">
        <is>
          <t>PASS</t>
        </is>
      </c>
      <c r="E2579" t="inlineStr">
        <is>
          <t>enteral</t>
        </is>
      </c>
      <c r="F2579" t="inlineStr">
        <is>
          <t>enteral</t>
        </is>
      </c>
      <c r="G2579" t="inlineStr"/>
    </row>
    <row r="2580">
      <c r="A2580" t="inlineStr">
        <is>
          <t>2.78</t>
        </is>
      </c>
      <c r="B2580" t="inlineStr">
        <is>
          <t>Isosource Standard 500 ml</t>
        </is>
      </c>
      <c r="C2580" t="inlineStr">
        <is>
          <t>energy</t>
        </is>
      </c>
      <c r="D2580" s="11" t="inlineStr">
        <is>
          <t>FAIL</t>
        </is>
      </c>
      <c r="E2580" t="inlineStr">
        <is>
          <t>103.0 kcal/100ml</t>
        </is>
      </c>
      <c r="F2580">
        <f> 150.0 kcal/100ml</f>
        <v/>
      </c>
      <c r="G2580" t="inlineStr">
        <is>
          <t>103.0 does not satisfy = 150.0</t>
        </is>
      </c>
    </row>
    <row r="2581">
      <c r="A2581" t="inlineStr">
        <is>
          <t>2.78</t>
        </is>
      </c>
      <c r="B2581" t="inlineStr">
        <is>
          <t>Isosource Standard 500 ml</t>
        </is>
      </c>
      <c r="C2581" t="inlineStr">
        <is>
          <t>volume</t>
        </is>
      </c>
      <c r="D2581" s="11" t="inlineStr">
        <is>
          <t>FAIL</t>
        </is>
      </c>
      <c r="E2581" t="inlineStr">
        <is>
          <t>500.0 ml</t>
        </is>
      </c>
      <c r="F2581">
        <f> 330.0 ml</f>
        <v/>
      </c>
      <c r="G2581" t="inlineStr">
        <is>
          <t>500.0 ml != 330.0 ml</t>
        </is>
      </c>
    </row>
    <row r="2582">
      <c r="A2582" t="inlineStr">
        <is>
          <t>2.78</t>
        </is>
      </c>
      <c r="B2582" t="inlineStr">
        <is>
          <t>Isosource Standard 500 ml</t>
        </is>
      </c>
      <c r="C2582" t="inlineStr">
        <is>
          <t>contains_fiber</t>
        </is>
      </c>
      <c r="D2582" s="9" t="inlineStr">
        <is>
          <t>PASS</t>
        </is>
      </c>
      <c r="E2582" t="inlineStr">
        <is>
          <t>fiber=0.0 g/100ml</t>
        </is>
      </c>
      <c r="F2582" t="inlineStr">
        <is>
          <t>no fiber</t>
        </is>
      </c>
      <c r="G2582" t="inlineStr"/>
    </row>
    <row r="2583">
      <c r="A2583" t="inlineStr">
        <is>
          <t>2.78</t>
        </is>
      </c>
      <c r="B2583" t="inlineStr">
        <is>
          <t>Isosource Standard 500 ml</t>
        </is>
      </c>
      <c r="C2583" t="inlineStr">
        <is>
          <t>gluten_free</t>
        </is>
      </c>
      <c r="D2583" s="9" t="inlineStr">
        <is>
          <t>PASS</t>
        </is>
      </c>
      <c r="E2583" t="inlineStr">
        <is>
          <t>True</t>
        </is>
      </c>
      <c r="F2583" t="inlineStr">
        <is>
          <t>True</t>
        </is>
      </c>
      <c r="G2583" t="inlineStr"/>
    </row>
    <row r="2584">
      <c r="A2584" t="inlineStr">
        <is>
          <t>2.78</t>
        </is>
      </c>
      <c r="B2584" t="inlineStr">
        <is>
          <t>Isosource Standard 500 ml</t>
        </is>
      </c>
      <c r="C2584" t="inlineStr">
        <is>
          <t>lactose_free</t>
        </is>
      </c>
      <c r="D2584" s="9" t="inlineStr">
        <is>
          <t>PASS</t>
        </is>
      </c>
      <c r="E2584" t="inlineStr">
        <is>
          <t>True</t>
        </is>
      </c>
      <c r="F2584" t="inlineStr">
        <is>
          <t>True</t>
        </is>
      </c>
      <c r="G2584" t="inlineStr"/>
    </row>
    <row r="2585">
      <c r="A2585" t="inlineStr">
        <is>
          <t>2.78</t>
        </is>
      </c>
      <c r="B2585" t="inlineStr">
        <is>
          <t>Isosource Standard 500 ml</t>
        </is>
      </c>
      <c r="C2585" t="inlineStr">
        <is>
          <t>formulation</t>
        </is>
      </c>
      <c r="D2585" s="9" t="inlineStr">
        <is>
          <t>PASS</t>
        </is>
      </c>
      <c r="E2585" t="inlineStr">
        <is>
          <t>liquid</t>
        </is>
      </c>
      <c r="F2585" t="inlineStr">
        <is>
          <t>liquid</t>
        </is>
      </c>
      <c r="G2585" t="inlineStr"/>
    </row>
    <row r="2586">
      <c r="A2586" t="inlineStr">
        <is>
          <t>2.78</t>
        </is>
      </c>
      <c r="B2586" t="inlineStr">
        <is>
          <t>Isosource Standard 500 ml</t>
        </is>
      </c>
      <c r="C2586" t="inlineStr">
        <is>
          <t>route</t>
        </is>
      </c>
      <c r="D2586" s="9" t="inlineStr">
        <is>
          <t>PASS</t>
        </is>
      </c>
      <c r="E2586" t="inlineStr">
        <is>
          <t>enteral</t>
        </is>
      </c>
      <c r="F2586" t="inlineStr">
        <is>
          <t>enteral</t>
        </is>
      </c>
      <c r="G2586" t="inlineStr"/>
    </row>
    <row r="2587">
      <c r="A2587" t="inlineStr">
        <is>
          <t>2.78</t>
        </is>
      </c>
      <c r="B2587" t="inlineStr">
        <is>
          <t>Isosource Standard 1000 ml</t>
        </is>
      </c>
      <c r="C2587" t="inlineStr">
        <is>
          <t>energy</t>
        </is>
      </c>
      <c r="D2587" s="11" t="inlineStr">
        <is>
          <t>FAIL</t>
        </is>
      </c>
      <c r="E2587" t="inlineStr">
        <is>
          <t>103.0 kcal/100ml</t>
        </is>
      </c>
      <c r="F2587">
        <f> 150.0 kcal/100ml</f>
        <v/>
      </c>
      <c r="G2587" t="inlineStr">
        <is>
          <t>103.0 does not satisfy = 150.0</t>
        </is>
      </c>
    </row>
    <row r="2588">
      <c r="A2588" t="inlineStr">
        <is>
          <t>2.78</t>
        </is>
      </c>
      <c r="B2588" t="inlineStr">
        <is>
          <t>Isosource Standard 1000 ml</t>
        </is>
      </c>
      <c r="C2588" t="inlineStr">
        <is>
          <t>volume</t>
        </is>
      </c>
      <c r="D2588" s="11" t="inlineStr">
        <is>
          <t>FAIL</t>
        </is>
      </c>
      <c r="E2588" t="inlineStr">
        <is>
          <t>1000.0 ml</t>
        </is>
      </c>
      <c r="F2588">
        <f> 330.0 ml</f>
        <v/>
      </c>
      <c r="G2588" t="inlineStr">
        <is>
          <t>1000.0 ml != 330.0 ml</t>
        </is>
      </c>
    </row>
    <row r="2589">
      <c r="A2589" t="inlineStr">
        <is>
          <t>2.78</t>
        </is>
      </c>
      <c r="B2589" t="inlineStr">
        <is>
          <t>Isosource Standard 1000 ml</t>
        </is>
      </c>
      <c r="C2589" t="inlineStr">
        <is>
          <t>contains_fiber</t>
        </is>
      </c>
      <c r="D2589" s="9" t="inlineStr">
        <is>
          <t>PASS</t>
        </is>
      </c>
      <c r="E2589" t="inlineStr">
        <is>
          <t>fiber=0.0 g/100ml</t>
        </is>
      </c>
      <c r="F2589" t="inlineStr">
        <is>
          <t>no fiber</t>
        </is>
      </c>
      <c r="G2589" t="inlineStr"/>
    </row>
    <row r="2590">
      <c r="A2590" t="inlineStr">
        <is>
          <t>2.78</t>
        </is>
      </c>
      <c r="B2590" t="inlineStr">
        <is>
          <t>Isosource Standard 1000 ml</t>
        </is>
      </c>
      <c r="C2590" t="inlineStr">
        <is>
          <t>gluten_free</t>
        </is>
      </c>
      <c r="D2590" s="9" t="inlineStr">
        <is>
          <t>PASS</t>
        </is>
      </c>
      <c r="E2590" t="inlineStr">
        <is>
          <t>True</t>
        </is>
      </c>
      <c r="F2590" t="inlineStr">
        <is>
          <t>True</t>
        </is>
      </c>
      <c r="G2590" t="inlineStr"/>
    </row>
    <row r="2591">
      <c r="A2591" t="inlineStr">
        <is>
          <t>2.78</t>
        </is>
      </c>
      <c r="B2591" t="inlineStr">
        <is>
          <t>Isosource Standard 1000 ml</t>
        </is>
      </c>
      <c r="C2591" t="inlineStr">
        <is>
          <t>lactose_free</t>
        </is>
      </c>
      <c r="D2591" s="9" t="inlineStr">
        <is>
          <t>PASS</t>
        </is>
      </c>
      <c r="E2591" t="inlineStr">
        <is>
          <t>True</t>
        </is>
      </c>
      <c r="F2591" t="inlineStr">
        <is>
          <t>True</t>
        </is>
      </c>
      <c r="G2591" t="inlineStr"/>
    </row>
    <row r="2592">
      <c r="A2592" t="inlineStr">
        <is>
          <t>2.78</t>
        </is>
      </c>
      <c r="B2592" t="inlineStr">
        <is>
          <t>Isosource Standard 1000 ml</t>
        </is>
      </c>
      <c r="C2592" t="inlineStr">
        <is>
          <t>formulation</t>
        </is>
      </c>
      <c r="D2592" s="9" t="inlineStr">
        <is>
          <t>PASS</t>
        </is>
      </c>
      <c r="E2592" t="inlineStr">
        <is>
          <t>liquid</t>
        </is>
      </c>
      <c r="F2592" t="inlineStr">
        <is>
          <t>liquid</t>
        </is>
      </c>
      <c r="G2592" t="inlineStr"/>
    </row>
    <row r="2593">
      <c r="A2593" t="inlineStr">
        <is>
          <t>2.78</t>
        </is>
      </c>
      <c r="B2593" t="inlineStr">
        <is>
          <t>Isosource Standard 1000 ml</t>
        </is>
      </c>
      <c r="C2593" t="inlineStr">
        <is>
          <t>route</t>
        </is>
      </c>
      <c r="D2593" s="9" t="inlineStr">
        <is>
          <t>PASS</t>
        </is>
      </c>
      <c r="E2593" t="inlineStr">
        <is>
          <t>enteral</t>
        </is>
      </c>
      <c r="F2593" t="inlineStr">
        <is>
          <t>enteral</t>
        </is>
      </c>
      <c r="G2593" t="inlineStr"/>
    </row>
    <row r="2594">
      <c r="A2594" t="inlineStr">
        <is>
          <t>2.79</t>
        </is>
      </c>
      <c r="B2594" t="inlineStr">
        <is>
          <t>Isosource Energy 500 ml</t>
        </is>
      </c>
      <c r="C2594" t="inlineStr">
        <is>
          <t>energy</t>
        </is>
      </c>
      <c r="D2594" s="9" t="inlineStr">
        <is>
          <t>PASS</t>
        </is>
      </c>
      <c r="E2594" t="inlineStr">
        <is>
          <t>159.0 kcal/100ml</t>
        </is>
      </c>
      <c r="F2594">
        <f> 150.0 kcal/100ml</f>
        <v/>
      </c>
      <c r="G2594" t="inlineStr"/>
    </row>
    <row r="2595">
      <c r="A2595" t="inlineStr">
        <is>
          <t>2.79</t>
        </is>
      </c>
      <c r="B2595" t="inlineStr">
        <is>
          <t>Isosource Energy 500 ml</t>
        </is>
      </c>
      <c r="C2595" t="inlineStr">
        <is>
          <t>volume</t>
        </is>
      </c>
      <c r="D2595" s="11" t="inlineStr">
        <is>
          <t>FAIL</t>
        </is>
      </c>
      <c r="E2595" t="inlineStr">
        <is>
          <t>500.0 ml</t>
        </is>
      </c>
      <c r="F2595">
        <f> 330.0 ml</f>
        <v/>
      </c>
      <c r="G2595" t="inlineStr">
        <is>
          <t>500.0 ml != 330.0 ml</t>
        </is>
      </c>
    </row>
    <row r="2596">
      <c r="A2596" t="inlineStr">
        <is>
          <t>2.79</t>
        </is>
      </c>
      <c r="B2596" t="inlineStr">
        <is>
          <t>Isosource Energy 500 ml</t>
        </is>
      </c>
      <c r="C2596" t="inlineStr">
        <is>
          <t>contains_fiber</t>
        </is>
      </c>
      <c r="D2596" s="9" t="inlineStr">
        <is>
          <t>PASS</t>
        </is>
      </c>
      <c r="E2596" t="inlineStr">
        <is>
          <t>fiber=0.0 g/100ml</t>
        </is>
      </c>
      <c r="F2596" t="inlineStr">
        <is>
          <t>no fiber</t>
        </is>
      </c>
      <c r="G2596" t="inlineStr"/>
    </row>
    <row r="2597">
      <c r="A2597" t="inlineStr">
        <is>
          <t>2.79</t>
        </is>
      </c>
      <c r="B2597" t="inlineStr">
        <is>
          <t>Isosource Energy 500 ml</t>
        </is>
      </c>
      <c r="C2597" t="inlineStr">
        <is>
          <t>gluten_free</t>
        </is>
      </c>
      <c r="D2597" s="9" t="inlineStr">
        <is>
          <t>PASS</t>
        </is>
      </c>
      <c r="E2597" t="inlineStr">
        <is>
          <t>True</t>
        </is>
      </c>
      <c r="F2597" t="inlineStr">
        <is>
          <t>True</t>
        </is>
      </c>
      <c r="G2597" t="inlineStr"/>
    </row>
    <row r="2598">
      <c r="A2598" t="inlineStr">
        <is>
          <t>2.79</t>
        </is>
      </c>
      <c r="B2598" t="inlineStr">
        <is>
          <t>Isosource Energy 500 ml</t>
        </is>
      </c>
      <c r="C2598" t="inlineStr">
        <is>
          <t>lactose_free</t>
        </is>
      </c>
      <c r="D2598" s="9" t="inlineStr">
        <is>
          <t>PASS</t>
        </is>
      </c>
      <c r="E2598" t="inlineStr">
        <is>
          <t>True</t>
        </is>
      </c>
      <c r="F2598" t="inlineStr">
        <is>
          <t>True</t>
        </is>
      </c>
      <c r="G2598" t="inlineStr"/>
    </row>
    <row r="2599">
      <c r="A2599" t="inlineStr">
        <is>
          <t>2.79</t>
        </is>
      </c>
      <c r="B2599" t="inlineStr">
        <is>
          <t>Isosource Energy 500 ml</t>
        </is>
      </c>
      <c r="C2599" t="inlineStr">
        <is>
          <t>formulation</t>
        </is>
      </c>
      <c r="D2599" s="9" t="inlineStr">
        <is>
          <t>PASS</t>
        </is>
      </c>
      <c r="E2599" t="inlineStr">
        <is>
          <t>liquid</t>
        </is>
      </c>
      <c r="F2599" t="inlineStr">
        <is>
          <t>liquid</t>
        </is>
      </c>
      <c r="G2599" t="inlineStr"/>
    </row>
    <row r="2600">
      <c r="A2600" t="inlineStr">
        <is>
          <t>2.79</t>
        </is>
      </c>
      <c r="B2600" t="inlineStr">
        <is>
          <t>Isosource Energy 500 ml</t>
        </is>
      </c>
      <c r="C2600" t="inlineStr">
        <is>
          <t>route</t>
        </is>
      </c>
      <c r="D2600" s="9" t="inlineStr">
        <is>
          <t>PASS</t>
        </is>
      </c>
      <c r="E2600" t="inlineStr">
        <is>
          <t>enteral</t>
        </is>
      </c>
      <c r="F2600" t="inlineStr">
        <is>
          <t>enteral</t>
        </is>
      </c>
      <c r="G2600" t="inlineStr"/>
    </row>
    <row r="2601">
      <c r="A2601" t="inlineStr">
        <is>
          <t>2.79</t>
        </is>
      </c>
      <c r="B2601" t="inlineStr">
        <is>
          <t>Isosource Standard 500 ml</t>
        </is>
      </c>
      <c r="C2601" t="inlineStr">
        <is>
          <t>energy</t>
        </is>
      </c>
      <c r="D2601" s="11" t="inlineStr">
        <is>
          <t>FAIL</t>
        </is>
      </c>
      <c r="E2601" t="inlineStr">
        <is>
          <t>103.0 kcal/100ml</t>
        </is>
      </c>
      <c r="F2601">
        <f> 150.0 kcal/100ml</f>
        <v/>
      </c>
      <c r="G2601" t="inlineStr">
        <is>
          <t>103.0 does not satisfy = 150.0</t>
        </is>
      </c>
    </row>
    <row r="2602">
      <c r="A2602" t="inlineStr">
        <is>
          <t>2.79</t>
        </is>
      </c>
      <c r="B2602" t="inlineStr">
        <is>
          <t>Isosource Standard 500 ml</t>
        </is>
      </c>
      <c r="C2602" t="inlineStr">
        <is>
          <t>volume</t>
        </is>
      </c>
      <c r="D2602" s="11" t="inlineStr">
        <is>
          <t>FAIL</t>
        </is>
      </c>
      <c r="E2602" t="inlineStr">
        <is>
          <t>500.0 ml</t>
        </is>
      </c>
      <c r="F2602">
        <f> 330.0 ml</f>
        <v/>
      </c>
      <c r="G2602" t="inlineStr">
        <is>
          <t>500.0 ml != 330.0 ml</t>
        </is>
      </c>
    </row>
    <row r="2603">
      <c r="A2603" t="inlineStr">
        <is>
          <t>2.79</t>
        </is>
      </c>
      <c r="B2603" t="inlineStr">
        <is>
          <t>Isosource Standard 500 ml</t>
        </is>
      </c>
      <c r="C2603" t="inlineStr">
        <is>
          <t>contains_fiber</t>
        </is>
      </c>
      <c r="D2603" s="9" t="inlineStr">
        <is>
          <t>PASS</t>
        </is>
      </c>
      <c r="E2603" t="inlineStr">
        <is>
          <t>fiber=0.0 g/100ml</t>
        </is>
      </c>
      <c r="F2603" t="inlineStr">
        <is>
          <t>no fiber</t>
        </is>
      </c>
      <c r="G2603" t="inlineStr"/>
    </row>
    <row r="2604">
      <c r="A2604" t="inlineStr">
        <is>
          <t>2.79</t>
        </is>
      </c>
      <c r="B2604" t="inlineStr">
        <is>
          <t>Isosource Standard 500 ml</t>
        </is>
      </c>
      <c r="C2604" t="inlineStr">
        <is>
          <t>gluten_free</t>
        </is>
      </c>
      <c r="D2604" s="9" t="inlineStr">
        <is>
          <t>PASS</t>
        </is>
      </c>
      <c r="E2604" t="inlineStr">
        <is>
          <t>True</t>
        </is>
      </c>
      <c r="F2604" t="inlineStr">
        <is>
          <t>True</t>
        </is>
      </c>
      <c r="G2604" t="inlineStr"/>
    </row>
    <row r="2605">
      <c r="A2605" t="inlineStr">
        <is>
          <t>2.79</t>
        </is>
      </c>
      <c r="B2605" t="inlineStr">
        <is>
          <t>Isosource Standard 500 ml</t>
        </is>
      </c>
      <c r="C2605" t="inlineStr">
        <is>
          <t>lactose_free</t>
        </is>
      </c>
      <c r="D2605" s="9" t="inlineStr">
        <is>
          <t>PASS</t>
        </is>
      </c>
      <c r="E2605" t="inlineStr">
        <is>
          <t>True</t>
        </is>
      </c>
      <c r="F2605" t="inlineStr">
        <is>
          <t>True</t>
        </is>
      </c>
      <c r="G2605" t="inlineStr"/>
    </row>
    <row r="2606">
      <c r="A2606" t="inlineStr">
        <is>
          <t>2.79</t>
        </is>
      </c>
      <c r="B2606" t="inlineStr">
        <is>
          <t>Isosource Standard 500 ml</t>
        </is>
      </c>
      <c r="C2606" t="inlineStr">
        <is>
          <t>formulation</t>
        </is>
      </c>
      <c r="D2606" s="9" t="inlineStr">
        <is>
          <t>PASS</t>
        </is>
      </c>
      <c r="E2606" t="inlineStr">
        <is>
          <t>liquid</t>
        </is>
      </c>
      <c r="F2606" t="inlineStr">
        <is>
          <t>liquid</t>
        </is>
      </c>
      <c r="G2606" t="inlineStr"/>
    </row>
    <row r="2607">
      <c r="A2607" t="inlineStr">
        <is>
          <t>2.79</t>
        </is>
      </c>
      <c r="B2607" t="inlineStr">
        <is>
          <t>Isosource Standard 500 ml</t>
        </is>
      </c>
      <c r="C2607" t="inlineStr">
        <is>
          <t>route</t>
        </is>
      </c>
      <c r="D2607" s="9" t="inlineStr">
        <is>
          <t>PASS</t>
        </is>
      </c>
      <c r="E2607" t="inlineStr">
        <is>
          <t>enteral</t>
        </is>
      </c>
      <c r="F2607" t="inlineStr">
        <is>
          <t>enteral</t>
        </is>
      </c>
      <c r="G2607" t="inlineStr"/>
    </row>
    <row r="2608">
      <c r="A2608" t="inlineStr">
        <is>
          <t>2.79</t>
        </is>
      </c>
      <c r="B2608" t="inlineStr">
        <is>
          <t>Isosource Standard 1000 ml</t>
        </is>
      </c>
      <c r="C2608" t="inlineStr">
        <is>
          <t>energy</t>
        </is>
      </c>
      <c r="D2608" s="11" t="inlineStr">
        <is>
          <t>FAIL</t>
        </is>
      </c>
      <c r="E2608" t="inlineStr">
        <is>
          <t>103.0 kcal/100ml</t>
        </is>
      </c>
      <c r="F2608">
        <f> 150.0 kcal/100ml</f>
        <v/>
      </c>
      <c r="G2608" t="inlineStr">
        <is>
          <t>103.0 does not satisfy = 150.0</t>
        </is>
      </c>
    </row>
    <row r="2609">
      <c r="A2609" t="inlineStr">
        <is>
          <t>2.79</t>
        </is>
      </c>
      <c r="B2609" t="inlineStr">
        <is>
          <t>Isosource Standard 1000 ml</t>
        </is>
      </c>
      <c r="C2609" t="inlineStr">
        <is>
          <t>volume</t>
        </is>
      </c>
      <c r="D2609" s="11" t="inlineStr">
        <is>
          <t>FAIL</t>
        </is>
      </c>
      <c r="E2609" t="inlineStr">
        <is>
          <t>1000.0 ml</t>
        </is>
      </c>
      <c r="F2609">
        <f> 330.0 ml</f>
        <v/>
      </c>
      <c r="G2609" t="inlineStr">
        <is>
          <t>1000.0 ml != 330.0 ml</t>
        </is>
      </c>
    </row>
    <row r="2610">
      <c r="A2610" t="inlineStr">
        <is>
          <t>2.79</t>
        </is>
      </c>
      <c r="B2610" t="inlineStr">
        <is>
          <t>Isosource Standard 1000 ml</t>
        </is>
      </c>
      <c r="C2610" t="inlineStr">
        <is>
          <t>contains_fiber</t>
        </is>
      </c>
      <c r="D2610" s="9" t="inlineStr">
        <is>
          <t>PASS</t>
        </is>
      </c>
      <c r="E2610" t="inlineStr">
        <is>
          <t>fiber=0.0 g/100ml</t>
        </is>
      </c>
      <c r="F2610" t="inlineStr">
        <is>
          <t>no fiber</t>
        </is>
      </c>
      <c r="G2610" t="inlineStr"/>
    </row>
    <row r="2611">
      <c r="A2611" t="inlineStr">
        <is>
          <t>2.79</t>
        </is>
      </c>
      <c r="B2611" t="inlineStr">
        <is>
          <t>Isosource Standard 1000 ml</t>
        </is>
      </c>
      <c r="C2611" t="inlineStr">
        <is>
          <t>gluten_free</t>
        </is>
      </c>
      <c r="D2611" s="9" t="inlineStr">
        <is>
          <t>PASS</t>
        </is>
      </c>
      <c r="E2611" t="inlineStr">
        <is>
          <t>True</t>
        </is>
      </c>
      <c r="F2611" t="inlineStr">
        <is>
          <t>True</t>
        </is>
      </c>
      <c r="G2611" t="inlineStr"/>
    </row>
    <row r="2612">
      <c r="A2612" t="inlineStr">
        <is>
          <t>2.79</t>
        </is>
      </c>
      <c r="B2612" t="inlineStr">
        <is>
          <t>Isosource Standard 1000 ml</t>
        </is>
      </c>
      <c r="C2612" t="inlineStr">
        <is>
          <t>lactose_free</t>
        </is>
      </c>
      <c r="D2612" s="9" t="inlineStr">
        <is>
          <t>PASS</t>
        </is>
      </c>
      <c r="E2612" t="inlineStr">
        <is>
          <t>True</t>
        </is>
      </c>
      <c r="F2612" t="inlineStr">
        <is>
          <t>True</t>
        </is>
      </c>
      <c r="G2612" t="inlineStr"/>
    </row>
    <row r="2613">
      <c r="A2613" t="inlineStr">
        <is>
          <t>2.79</t>
        </is>
      </c>
      <c r="B2613" t="inlineStr">
        <is>
          <t>Isosource Standard 1000 ml</t>
        </is>
      </c>
      <c r="C2613" t="inlineStr">
        <is>
          <t>formulation</t>
        </is>
      </c>
      <c r="D2613" s="9" t="inlineStr">
        <is>
          <t>PASS</t>
        </is>
      </c>
      <c r="E2613" t="inlineStr">
        <is>
          <t>liquid</t>
        </is>
      </c>
      <c r="F2613" t="inlineStr">
        <is>
          <t>liquid</t>
        </is>
      </c>
      <c r="G2613" t="inlineStr"/>
    </row>
    <row r="2614">
      <c r="A2614" t="inlineStr">
        <is>
          <t>2.79</t>
        </is>
      </c>
      <c r="B2614" t="inlineStr">
        <is>
          <t>Isosource Standard 1000 ml</t>
        </is>
      </c>
      <c r="C2614" t="inlineStr">
        <is>
          <t>route</t>
        </is>
      </c>
      <c r="D2614" s="9" t="inlineStr">
        <is>
          <t>PASS</t>
        </is>
      </c>
      <c r="E2614" t="inlineStr">
        <is>
          <t>enteral</t>
        </is>
      </c>
      <c r="F2614" t="inlineStr">
        <is>
          <t>enteral</t>
        </is>
      </c>
      <c r="G2614" t="inlineStr"/>
    </row>
    <row r="2615">
      <c r="A2615" t="inlineStr">
        <is>
          <t>2.80</t>
        </is>
      </c>
      <c r="B2615" t="inlineStr">
        <is>
          <t>Isosource 2.0 Protein 500 ml</t>
        </is>
      </c>
      <c r="C2615" t="inlineStr">
        <is>
          <t>energy</t>
        </is>
      </c>
      <c r="D2615" s="9" t="inlineStr">
        <is>
          <t>PASS</t>
        </is>
      </c>
      <c r="E2615" t="inlineStr">
        <is>
          <t>200.0 kcal/100ml</t>
        </is>
      </c>
      <c r="F2615">
        <f> 202.0 kcal/100ml</f>
        <v/>
      </c>
      <c r="G2615" t="inlineStr"/>
    </row>
    <row r="2616">
      <c r="A2616" t="inlineStr">
        <is>
          <t>2.80</t>
        </is>
      </c>
      <c r="B2616" t="inlineStr">
        <is>
          <t>Isosource 2.0 Protein 500 ml</t>
        </is>
      </c>
      <c r="C2616" t="inlineStr">
        <is>
          <t>gluten_free</t>
        </is>
      </c>
      <c r="D2616" s="9" t="inlineStr">
        <is>
          <t>PASS</t>
        </is>
      </c>
      <c r="E2616" t="inlineStr">
        <is>
          <t>True</t>
        </is>
      </c>
      <c r="F2616" t="inlineStr">
        <is>
          <t>True</t>
        </is>
      </c>
      <c r="G2616" t="inlineStr"/>
    </row>
    <row r="2617">
      <c r="A2617" t="inlineStr">
        <is>
          <t>2.80</t>
        </is>
      </c>
      <c r="B2617" t="inlineStr">
        <is>
          <t>Isosource 2.0 Protein 500 ml</t>
        </is>
      </c>
      <c r="C2617" t="inlineStr">
        <is>
          <t>lactose_free</t>
        </is>
      </c>
      <c r="D2617" s="9" t="inlineStr">
        <is>
          <t>PASS</t>
        </is>
      </c>
      <c r="E2617" t="inlineStr">
        <is>
          <t>True</t>
        </is>
      </c>
      <c r="F2617" t="inlineStr">
        <is>
          <t>True</t>
        </is>
      </c>
      <c r="G2617" t="inlineStr"/>
    </row>
    <row r="2618">
      <c r="A2618" t="inlineStr">
        <is>
          <t>2.80</t>
        </is>
      </c>
      <c r="B2618" t="inlineStr">
        <is>
          <t>Isosource 2.0 Protein 500 ml</t>
        </is>
      </c>
      <c r="C2618" t="inlineStr">
        <is>
          <t>route</t>
        </is>
      </c>
      <c r="D2618" s="9" t="inlineStr">
        <is>
          <t>PASS</t>
        </is>
      </c>
      <c r="E2618" t="inlineStr">
        <is>
          <t>enteral</t>
        </is>
      </c>
      <c r="F2618" t="inlineStr">
        <is>
          <t>enteral</t>
        </is>
      </c>
      <c r="G2618" t="inlineStr"/>
    </row>
    <row r="2619">
      <c r="A2619" t="inlineStr">
        <is>
          <t>2.80</t>
        </is>
      </c>
      <c r="B2619" t="inlineStr">
        <is>
          <t>Peptamen 2.0 Enteral 500 ml</t>
        </is>
      </c>
      <c r="C2619" t="inlineStr">
        <is>
          <t>energy</t>
        </is>
      </c>
      <c r="D2619" s="9" t="inlineStr">
        <is>
          <t>PASS</t>
        </is>
      </c>
      <c r="E2619" t="inlineStr">
        <is>
          <t>200.0 kcal/100ml</t>
        </is>
      </c>
      <c r="F2619">
        <f> 202.0 kcal/100ml</f>
        <v/>
      </c>
      <c r="G2619" t="inlineStr"/>
    </row>
    <row r="2620">
      <c r="A2620" t="inlineStr">
        <is>
          <t>2.80</t>
        </is>
      </c>
      <c r="B2620" t="inlineStr">
        <is>
          <t>Peptamen 2.0 Enteral 500 ml</t>
        </is>
      </c>
      <c r="C2620" t="inlineStr">
        <is>
          <t>gluten_free</t>
        </is>
      </c>
      <c r="D2620" s="9" t="inlineStr">
        <is>
          <t>PASS</t>
        </is>
      </c>
      <c r="E2620" t="inlineStr">
        <is>
          <t>True</t>
        </is>
      </c>
      <c r="F2620" t="inlineStr">
        <is>
          <t>True</t>
        </is>
      </c>
      <c r="G2620" t="inlineStr"/>
    </row>
    <row r="2621">
      <c r="A2621" t="inlineStr">
        <is>
          <t>2.80</t>
        </is>
      </c>
      <c r="B2621" t="inlineStr">
        <is>
          <t>Peptamen 2.0 Enteral 500 ml</t>
        </is>
      </c>
      <c r="C2621" t="inlineStr">
        <is>
          <t>lactose_free</t>
        </is>
      </c>
      <c r="D2621" s="9" t="inlineStr">
        <is>
          <t>PASS</t>
        </is>
      </c>
      <c r="E2621" t="inlineStr">
        <is>
          <t>True</t>
        </is>
      </c>
      <c r="F2621" t="inlineStr">
        <is>
          <t>True</t>
        </is>
      </c>
      <c r="G2621" t="inlineStr"/>
    </row>
    <row r="2622">
      <c r="A2622" t="inlineStr">
        <is>
          <t>2.80</t>
        </is>
      </c>
      <c r="B2622" t="inlineStr">
        <is>
          <t>Peptamen 2.0 Enteral 500 ml</t>
        </is>
      </c>
      <c r="C2622" t="inlineStr">
        <is>
          <t>route</t>
        </is>
      </c>
      <c r="D2622" s="9" t="inlineStr">
        <is>
          <t>PASS</t>
        </is>
      </c>
      <c r="E2622" t="inlineStr">
        <is>
          <t>enteral</t>
        </is>
      </c>
      <c r="F2622" t="inlineStr">
        <is>
          <t>enteral</t>
        </is>
      </c>
      <c r="G2622" t="inlineStr"/>
    </row>
    <row r="2623">
      <c r="A2623" t="inlineStr">
        <is>
          <t>2.80</t>
        </is>
      </c>
      <c r="B2623" t="inlineStr">
        <is>
          <t>Isosource Standard 500 ml</t>
        </is>
      </c>
      <c r="C2623" t="inlineStr">
        <is>
          <t>energy</t>
        </is>
      </c>
      <c r="D2623" s="11" t="inlineStr">
        <is>
          <t>FAIL</t>
        </is>
      </c>
      <c r="E2623" t="inlineStr">
        <is>
          <t>103.0 kcal/100ml</t>
        </is>
      </c>
      <c r="F2623">
        <f> 202.0 kcal/100ml</f>
        <v/>
      </c>
      <c r="G2623" t="inlineStr">
        <is>
          <t>103.0 does not satisfy = 202.0</t>
        </is>
      </c>
    </row>
    <row r="2624">
      <c r="A2624" t="inlineStr">
        <is>
          <t>2.80</t>
        </is>
      </c>
      <c r="B2624" t="inlineStr">
        <is>
          <t>Isosource Standard 500 ml</t>
        </is>
      </c>
      <c r="C2624" t="inlineStr">
        <is>
          <t>gluten_free</t>
        </is>
      </c>
      <c r="D2624" s="9" t="inlineStr">
        <is>
          <t>PASS</t>
        </is>
      </c>
      <c r="E2624" t="inlineStr">
        <is>
          <t>True</t>
        </is>
      </c>
      <c r="F2624" t="inlineStr">
        <is>
          <t>True</t>
        </is>
      </c>
      <c r="G2624" t="inlineStr"/>
    </row>
    <row r="2625">
      <c r="A2625" t="inlineStr">
        <is>
          <t>2.80</t>
        </is>
      </c>
      <c r="B2625" t="inlineStr">
        <is>
          <t>Isosource Standard 500 ml</t>
        </is>
      </c>
      <c r="C2625" t="inlineStr">
        <is>
          <t>lactose_free</t>
        </is>
      </c>
      <c r="D2625" s="9" t="inlineStr">
        <is>
          <t>PASS</t>
        </is>
      </c>
      <c r="E2625" t="inlineStr">
        <is>
          <t>True</t>
        </is>
      </c>
      <c r="F2625" t="inlineStr">
        <is>
          <t>True</t>
        </is>
      </c>
      <c r="G2625" t="inlineStr"/>
    </row>
    <row r="2626">
      <c r="A2626" t="inlineStr">
        <is>
          <t>2.80</t>
        </is>
      </c>
      <c r="B2626" t="inlineStr">
        <is>
          <t>Isosource Standard 500 ml</t>
        </is>
      </c>
      <c r="C2626" t="inlineStr">
        <is>
          <t>route</t>
        </is>
      </c>
      <c r="D2626" s="9" t="inlineStr">
        <is>
          <t>PASS</t>
        </is>
      </c>
      <c r="E2626" t="inlineStr">
        <is>
          <t>enteral</t>
        </is>
      </c>
      <c r="F2626" t="inlineStr">
        <is>
          <t>enteral</t>
        </is>
      </c>
      <c r="G2626" t="inlineStr"/>
    </row>
    <row r="2627">
      <c r="A2627" t="inlineStr">
        <is>
          <t>2.81</t>
        </is>
      </c>
      <c r="B2627" t="inlineStr">
        <is>
          <t>Isosource 2.0 Protein 500 ml</t>
        </is>
      </c>
      <c r="C2627" t="inlineStr">
        <is>
          <t>energy</t>
        </is>
      </c>
      <c r="D2627" s="9" t="inlineStr">
        <is>
          <t>PASS</t>
        </is>
      </c>
      <c r="E2627" t="inlineStr">
        <is>
          <t>200.0 kcal/100ml</t>
        </is>
      </c>
      <c r="F2627">
        <f> 202.0 kcal/100ml</f>
        <v/>
      </c>
      <c r="G2627" t="inlineStr"/>
    </row>
    <row r="2628">
      <c r="A2628" t="inlineStr">
        <is>
          <t>2.81</t>
        </is>
      </c>
      <c r="B2628" t="inlineStr">
        <is>
          <t>Isosource 2.0 Protein 500 ml</t>
        </is>
      </c>
      <c r="C2628" t="inlineStr">
        <is>
          <t>gluten_free</t>
        </is>
      </c>
      <c r="D2628" s="9" t="inlineStr">
        <is>
          <t>PASS</t>
        </is>
      </c>
      <c r="E2628" t="inlineStr">
        <is>
          <t>True</t>
        </is>
      </c>
      <c r="F2628" t="inlineStr">
        <is>
          <t>True</t>
        </is>
      </c>
      <c r="G2628" t="inlineStr"/>
    </row>
    <row r="2629">
      <c r="A2629" t="inlineStr">
        <is>
          <t>2.81</t>
        </is>
      </c>
      <c r="B2629" t="inlineStr">
        <is>
          <t>Isosource 2.0 Protein 500 ml</t>
        </is>
      </c>
      <c r="C2629" t="inlineStr">
        <is>
          <t>lactose_free</t>
        </is>
      </c>
      <c r="D2629" s="9" t="inlineStr">
        <is>
          <t>PASS</t>
        </is>
      </c>
      <c r="E2629" t="inlineStr">
        <is>
          <t>True</t>
        </is>
      </c>
      <c r="F2629" t="inlineStr">
        <is>
          <t>True</t>
        </is>
      </c>
      <c r="G2629" t="inlineStr"/>
    </row>
    <row r="2630">
      <c r="A2630" t="inlineStr">
        <is>
          <t>2.81</t>
        </is>
      </c>
      <c r="B2630" t="inlineStr">
        <is>
          <t>Isosource 2.0 Protein 500 ml</t>
        </is>
      </c>
      <c r="C2630" t="inlineStr">
        <is>
          <t>route</t>
        </is>
      </c>
      <c r="D2630" s="9" t="inlineStr">
        <is>
          <t>PASS</t>
        </is>
      </c>
      <c r="E2630" t="inlineStr">
        <is>
          <t>enteral</t>
        </is>
      </c>
      <c r="F2630" t="inlineStr">
        <is>
          <t>enteral</t>
        </is>
      </c>
      <c r="G2630" t="inlineStr"/>
    </row>
    <row r="2631">
      <c r="A2631" t="inlineStr">
        <is>
          <t>2.81</t>
        </is>
      </c>
      <c r="B2631" t="inlineStr">
        <is>
          <t>Peptamen 2.0 Enteral 500 ml</t>
        </is>
      </c>
      <c r="C2631" t="inlineStr">
        <is>
          <t>energy</t>
        </is>
      </c>
      <c r="D2631" s="9" t="inlineStr">
        <is>
          <t>PASS</t>
        </is>
      </c>
      <c r="E2631" t="inlineStr">
        <is>
          <t>200.0 kcal/100ml</t>
        </is>
      </c>
      <c r="F2631">
        <f> 202.0 kcal/100ml</f>
        <v/>
      </c>
      <c r="G2631" t="inlineStr"/>
    </row>
    <row r="2632">
      <c r="A2632" t="inlineStr">
        <is>
          <t>2.81</t>
        </is>
      </c>
      <c r="B2632" t="inlineStr">
        <is>
          <t>Peptamen 2.0 Enteral 500 ml</t>
        </is>
      </c>
      <c r="C2632" t="inlineStr">
        <is>
          <t>gluten_free</t>
        </is>
      </c>
      <c r="D2632" s="9" t="inlineStr">
        <is>
          <t>PASS</t>
        </is>
      </c>
      <c r="E2632" t="inlineStr">
        <is>
          <t>True</t>
        </is>
      </c>
      <c r="F2632" t="inlineStr">
        <is>
          <t>True</t>
        </is>
      </c>
      <c r="G2632" t="inlineStr"/>
    </row>
    <row r="2633">
      <c r="A2633" t="inlineStr">
        <is>
          <t>2.81</t>
        </is>
      </c>
      <c r="B2633" t="inlineStr">
        <is>
          <t>Peptamen 2.0 Enteral 500 ml</t>
        </is>
      </c>
      <c r="C2633" t="inlineStr">
        <is>
          <t>lactose_free</t>
        </is>
      </c>
      <c r="D2633" s="9" t="inlineStr">
        <is>
          <t>PASS</t>
        </is>
      </c>
      <c r="E2633" t="inlineStr">
        <is>
          <t>True</t>
        </is>
      </c>
      <c r="F2633" t="inlineStr">
        <is>
          <t>True</t>
        </is>
      </c>
      <c r="G2633" t="inlineStr"/>
    </row>
    <row r="2634">
      <c r="A2634" t="inlineStr">
        <is>
          <t>2.81</t>
        </is>
      </c>
      <c r="B2634" t="inlineStr">
        <is>
          <t>Peptamen 2.0 Enteral 500 ml</t>
        </is>
      </c>
      <c r="C2634" t="inlineStr">
        <is>
          <t>route</t>
        </is>
      </c>
      <c r="D2634" s="9" t="inlineStr">
        <is>
          <t>PASS</t>
        </is>
      </c>
      <c r="E2634" t="inlineStr">
        <is>
          <t>enteral</t>
        </is>
      </c>
      <c r="F2634" t="inlineStr">
        <is>
          <t>enteral</t>
        </is>
      </c>
      <c r="G2634" t="inlineStr"/>
    </row>
    <row r="2635">
      <c r="A2635" t="inlineStr">
        <is>
          <t>2.81</t>
        </is>
      </c>
      <c r="B2635" t="inlineStr">
        <is>
          <t>Isosource Standard 500 ml</t>
        </is>
      </c>
      <c r="C2635" t="inlineStr">
        <is>
          <t>energy</t>
        </is>
      </c>
      <c r="D2635" s="11" t="inlineStr">
        <is>
          <t>FAIL</t>
        </is>
      </c>
      <c r="E2635" t="inlineStr">
        <is>
          <t>103.0 kcal/100ml</t>
        </is>
      </c>
      <c r="F2635">
        <f> 202.0 kcal/100ml</f>
        <v/>
      </c>
      <c r="G2635" t="inlineStr">
        <is>
          <t>103.0 does not satisfy = 202.0</t>
        </is>
      </c>
    </row>
    <row r="2636">
      <c r="A2636" t="inlineStr">
        <is>
          <t>2.81</t>
        </is>
      </c>
      <c r="B2636" t="inlineStr">
        <is>
          <t>Isosource Standard 500 ml</t>
        </is>
      </c>
      <c r="C2636" t="inlineStr">
        <is>
          <t>gluten_free</t>
        </is>
      </c>
      <c r="D2636" s="9" t="inlineStr">
        <is>
          <t>PASS</t>
        </is>
      </c>
      <c r="E2636" t="inlineStr">
        <is>
          <t>True</t>
        </is>
      </c>
      <c r="F2636" t="inlineStr">
        <is>
          <t>True</t>
        </is>
      </c>
      <c r="G2636" t="inlineStr"/>
    </row>
    <row r="2637">
      <c r="A2637" t="inlineStr">
        <is>
          <t>2.81</t>
        </is>
      </c>
      <c r="B2637" t="inlineStr">
        <is>
          <t>Isosource Standard 500 ml</t>
        </is>
      </c>
      <c r="C2637" t="inlineStr">
        <is>
          <t>lactose_free</t>
        </is>
      </c>
      <c r="D2637" s="9" t="inlineStr">
        <is>
          <t>PASS</t>
        </is>
      </c>
      <c r="E2637" t="inlineStr">
        <is>
          <t>True</t>
        </is>
      </c>
      <c r="F2637" t="inlineStr">
        <is>
          <t>True</t>
        </is>
      </c>
      <c r="G2637" t="inlineStr"/>
    </row>
    <row r="2638">
      <c r="A2638" t="inlineStr">
        <is>
          <t>2.81</t>
        </is>
      </c>
      <c r="B2638" t="inlineStr">
        <is>
          <t>Isosource Standard 500 ml</t>
        </is>
      </c>
      <c r="C2638" t="inlineStr">
        <is>
          <t>route</t>
        </is>
      </c>
      <c r="D2638" s="9" t="inlineStr">
        <is>
          <t>PASS</t>
        </is>
      </c>
      <c r="E2638" t="inlineStr">
        <is>
          <t>enteral</t>
        </is>
      </c>
      <c r="F2638" t="inlineStr">
        <is>
          <t>enteral</t>
        </is>
      </c>
      <c r="G2638" t="inlineStr"/>
    </row>
    <row r="2639">
      <c r="A2639" t="inlineStr">
        <is>
          <t>2.82</t>
        </is>
      </c>
      <c r="B2639" t="inlineStr">
        <is>
          <t>Isosource 2.0 Protein 500 ml</t>
        </is>
      </c>
      <c r="C2639" t="inlineStr">
        <is>
          <t>energy</t>
        </is>
      </c>
      <c r="D2639" s="9" t="inlineStr">
        <is>
          <t>PASS</t>
        </is>
      </c>
      <c r="E2639" t="inlineStr">
        <is>
          <t>200.0 kcal/100ml</t>
        </is>
      </c>
      <c r="F2639">
        <f> 202.0 kcal/100ml</f>
        <v/>
      </c>
      <c r="G2639" t="inlineStr"/>
    </row>
    <row r="2640">
      <c r="A2640" t="inlineStr">
        <is>
          <t>2.82</t>
        </is>
      </c>
      <c r="B2640" t="inlineStr">
        <is>
          <t>Isosource 2.0 Protein 500 ml</t>
        </is>
      </c>
      <c r="C2640" t="inlineStr">
        <is>
          <t>gluten_free</t>
        </is>
      </c>
      <c r="D2640" s="9" t="inlineStr">
        <is>
          <t>PASS</t>
        </is>
      </c>
      <c r="E2640" t="inlineStr">
        <is>
          <t>True</t>
        </is>
      </c>
      <c r="F2640" t="inlineStr">
        <is>
          <t>True</t>
        </is>
      </c>
      <c r="G2640" t="inlineStr"/>
    </row>
    <row r="2641">
      <c r="A2641" t="inlineStr">
        <is>
          <t>2.82</t>
        </is>
      </c>
      <c r="B2641" t="inlineStr">
        <is>
          <t>Isosource 2.0 Protein 500 ml</t>
        </is>
      </c>
      <c r="C2641" t="inlineStr">
        <is>
          <t>lactose_free</t>
        </is>
      </c>
      <c r="D2641" s="9" t="inlineStr">
        <is>
          <t>PASS</t>
        </is>
      </c>
      <c r="E2641" t="inlineStr">
        <is>
          <t>True</t>
        </is>
      </c>
      <c r="F2641" t="inlineStr">
        <is>
          <t>True</t>
        </is>
      </c>
      <c r="G2641" t="inlineStr"/>
    </row>
    <row r="2642">
      <c r="A2642" t="inlineStr">
        <is>
          <t>2.82</t>
        </is>
      </c>
      <c r="B2642" t="inlineStr">
        <is>
          <t>Isosource 2.0 Protein 500 ml</t>
        </is>
      </c>
      <c r="C2642" t="inlineStr">
        <is>
          <t>route</t>
        </is>
      </c>
      <c r="D2642" s="9" t="inlineStr">
        <is>
          <t>PASS</t>
        </is>
      </c>
      <c r="E2642" t="inlineStr">
        <is>
          <t>enteral</t>
        </is>
      </c>
      <c r="F2642" t="inlineStr">
        <is>
          <t>enteral</t>
        </is>
      </c>
      <c r="G2642" t="inlineStr"/>
    </row>
    <row r="2643">
      <c r="A2643" t="inlineStr">
        <is>
          <t>2.82</t>
        </is>
      </c>
      <c r="B2643" t="inlineStr">
        <is>
          <t>Peptamen 2.0 Enteral 500 ml</t>
        </is>
      </c>
      <c r="C2643" t="inlineStr">
        <is>
          <t>energy</t>
        </is>
      </c>
      <c r="D2643" s="9" t="inlineStr">
        <is>
          <t>PASS</t>
        </is>
      </c>
      <c r="E2643" t="inlineStr">
        <is>
          <t>200.0 kcal/100ml</t>
        </is>
      </c>
      <c r="F2643">
        <f> 202.0 kcal/100ml</f>
        <v/>
      </c>
      <c r="G2643" t="inlineStr"/>
    </row>
    <row r="2644">
      <c r="A2644" t="inlineStr">
        <is>
          <t>2.82</t>
        </is>
      </c>
      <c r="B2644" t="inlineStr">
        <is>
          <t>Peptamen 2.0 Enteral 500 ml</t>
        </is>
      </c>
      <c r="C2644" t="inlineStr">
        <is>
          <t>gluten_free</t>
        </is>
      </c>
      <c r="D2644" s="9" t="inlineStr">
        <is>
          <t>PASS</t>
        </is>
      </c>
      <c r="E2644" t="inlineStr">
        <is>
          <t>True</t>
        </is>
      </c>
      <c r="F2644" t="inlineStr">
        <is>
          <t>True</t>
        </is>
      </c>
      <c r="G2644" t="inlineStr"/>
    </row>
    <row r="2645">
      <c r="A2645" t="inlineStr">
        <is>
          <t>2.82</t>
        </is>
      </c>
      <c r="B2645" t="inlineStr">
        <is>
          <t>Peptamen 2.0 Enteral 500 ml</t>
        </is>
      </c>
      <c r="C2645" t="inlineStr">
        <is>
          <t>lactose_free</t>
        </is>
      </c>
      <c r="D2645" s="9" t="inlineStr">
        <is>
          <t>PASS</t>
        </is>
      </c>
      <c r="E2645" t="inlineStr">
        <is>
          <t>True</t>
        </is>
      </c>
      <c r="F2645" t="inlineStr">
        <is>
          <t>True</t>
        </is>
      </c>
      <c r="G2645" t="inlineStr"/>
    </row>
    <row r="2646">
      <c r="A2646" t="inlineStr">
        <is>
          <t>2.82</t>
        </is>
      </c>
      <c r="B2646" t="inlineStr">
        <is>
          <t>Peptamen 2.0 Enteral 500 ml</t>
        </is>
      </c>
      <c r="C2646" t="inlineStr">
        <is>
          <t>route</t>
        </is>
      </c>
      <c r="D2646" s="9" t="inlineStr">
        <is>
          <t>PASS</t>
        </is>
      </c>
      <c r="E2646" t="inlineStr">
        <is>
          <t>enteral</t>
        </is>
      </c>
      <c r="F2646" t="inlineStr">
        <is>
          <t>enteral</t>
        </is>
      </c>
      <c r="G2646" t="inlineStr"/>
    </row>
    <row r="2647">
      <c r="A2647" t="inlineStr">
        <is>
          <t>2.82</t>
        </is>
      </c>
      <c r="B2647" t="inlineStr">
        <is>
          <t>Isosource Standard 500 ml</t>
        </is>
      </c>
      <c r="C2647" t="inlineStr">
        <is>
          <t>energy</t>
        </is>
      </c>
      <c r="D2647" s="11" t="inlineStr">
        <is>
          <t>FAIL</t>
        </is>
      </c>
      <c r="E2647" t="inlineStr">
        <is>
          <t>103.0 kcal/100ml</t>
        </is>
      </c>
      <c r="F2647">
        <f> 202.0 kcal/100ml</f>
        <v/>
      </c>
      <c r="G2647" t="inlineStr">
        <is>
          <t>103.0 does not satisfy = 202.0</t>
        </is>
      </c>
    </row>
    <row r="2648">
      <c r="A2648" t="inlineStr">
        <is>
          <t>2.82</t>
        </is>
      </c>
      <c r="B2648" t="inlineStr">
        <is>
          <t>Isosource Standard 500 ml</t>
        </is>
      </c>
      <c r="C2648" t="inlineStr">
        <is>
          <t>gluten_free</t>
        </is>
      </c>
      <c r="D2648" s="9" t="inlineStr">
        <is>
          <t>PASS</t>
        </is>
      </c>
      <c r="E2648" t="inlineStr">
        <is>
          <t>True</t>
        </is>
      </c>
      <c r="F2648" t="inlineStr">
        <is>
          <t>True</t>
        </is>
      </c>
      <c r="G2648" t="inlineStr"/>
    </row>
    <row r="2649">
      <c r="A2649" t="inlineStr">
        <is>
          <t>2.82</t>
        </is>
      </c>
      <c r="B2649" t="inlineStr">
        <is>
          <t>Isosource Standard 500 ml</t>
        </is>
      </c>
      <c r="C2649" t="inlineStr">
        <is>
          <t>lactose_free</t>
        </is>
      </c>
      <c r="D2649" s="9" t="inlineStr">
        <is>
          <t>PASS</t>
        </is>
      </c>
      <c r="E2649" t="inlineStr">
        <is>
          <t>True</t>
        </is>
      </c>
      <c r="F2649" t="inlineStr">
        <is>
          <t>True</t>
        </is>
      </c>
      <c r="G2649" t="inlineStr"/>
    </row>
    <row r="2650">
      <c r="A2650" t="inlineStr">
        <is>
          <t>2.82</t>
        </is>
      </c>
      <c r="B2650" t="inlineStr">
        <is>
          <t>Isosource Standard 500 ml</t>
        </is>
      </c>
      <c r="C2650" t="inlineStr">
        <is>
          <t>route</t>
        </is>
      </c>
      <c r="D2650" s="9" t="inlineStr">
        <is>
          <t>PASS</t>
        </is>
      </c>
      <c r="E2650" t="inlineStr">
        <is>
          <t>enteral</t>
        </is>
      </c>
      <c r="F2650" t="inlineStr">
        <is>
          <t>enteral</t>
        </is>
      </c>
      <c r="G2650" t="inlineStr"/>
    </row>
    <row r="2651">
      <c r="A2651" t="inlineStr">
        <is>
          <t>2.83</t>
        </is>
      </c>
      <c r="B2651" t="inlineStr">
        <is>
          <t>Isosource 2.0 Protein 500 ml</t>
        </is>
      </c>
      <c r="C2651" t="inlineStr">
        <is>
          <t>energy</t>
        </is>
      </c>
      <c r="D2651" s="9" t="inlineStr">
        <is>
          <t>PASS</t>
        </is>
      </c>
      <c r="E2651" t="inlineStr">
        <is>
          <t>200.0 kcal/100ml</t>
        </is>
      </c>
      <c r="F2651">
        <f> 202.0 kcal/100ml</f>
        <v/>
      </c>
      <c r="G2651" t="inlineStr"/>
    </row>
    <row r="2652">
      <c r="A2652" t="inlineStr">
        <is>
          <t>2.83</t>
        </is>
      </c>
      <c r="B2652" t="inlineStr">
        <is>
          <t>Isosource 2.0 Protein 500 ml</t>
        </is>
      </c>
      <c r="C2652" t="inlineStr">
        <is>
          <t>gluten_free</t>
        </is>
      </c>
      <c r="D2652" s="9" t="inlineStr">
        <is>
          <t>PASS</t>
        </is>
      </c>
      <c r="E2652" t="inlineStr">
        <is>
          <t>True</t>
        </is>
      </c>
      <c r="F2652" t="inlineStr">
        <is>
          <t>True</t>
        </is>
      </c>
      <c r="G2652" t="inlineStr"/>
    </row>
    <row r="2653">
      <c r="A2653" t="inlineStr">
        <is>
          <t>2.83</t>
        </is>
      </c>
      <c r="B2653" t="inlineStr">
        <is>
          <t>Isosource 2.0 Protein 500 ml</t>
        </is>
      </c>
      <c r="C2653" t="inlineStr">
        <is>
          <t>lactose_free</t>
        </is>
      </c>
      <c r="D2653" s="9" t="inlineStr">
        <is>
          <t>PASS</t>
        </is>
      </c>
      <c r="E2653" t="inlineStr">
        <is>
          <t>True</t>
        </is>
      </c>
      <c r="F2653" t="inlineStr">
        <is>
          <t>True</t>
        </is>
      </c>
      <c r="G2653" t="inlineStr"/>
    </row>
    <row r="2654">
      <c r="A2654" t="inlineStr">
        <is>
          <t>2.83</t>
        </is>
      </c>
      <c r="B2654" t="inlineStr">
        <is>
          <t>Isosource 2.0 Protein 500 ml</t>
        </is>
      </c>
      <c r="C2654" t="inlineStr">
        <is>
          <t>route</t>
        </is>
      </c>
      <c r="D2654" s="9" t="inlineStr">
        <is>
          <t>PASS</t>
        </is>
      </c>
      <c r="E2654" t="inlineStr">
        <is>
          <t>enteral</t>
        </is>
      </c>
      <c r="F2654" t="inlineStr">
        <is>
          <t>enteral</t>
        </is>
      </c>
      <c r="G2654" t="inlineStr"/>
    </row>
    <row r="2655">
      <c r="A2655" t="inlineStr">
        <is>
          <t>2.83</t>
        </is>
      </c>
      <c r="B2655" t="inlineStr">
        <is>
          <t>Peptamen 2.0 Enteral 500 ml</t>
        </is>
      </c>
      <c r="C2655" t="inlineStr">
        <is>
          <t>energy</t>
        </is>
      </c>
      <c r="D2655" s="9" t="inlineStr">
        <is>
          <t>PASS</t>
        </is>
      </c>
      <c r="E2655" t="inlineStr">
        <is>
          <t>200.0 kcal/100ml</t>
        </is>
      </c>
      <c r="F2655">
        <f> 202.0 kcal/100ml</f>
        <v/>
      </c>
      <c r="G2655" t="inlineStr"/>
    </row>
    <row r="2656">
      <c r="A2656" t="inlineStr">
        <is>
          <t>2.83</t>
        </is>
      </c>
      <c r="B2656" t="inlineStr">
        <is>
          <t>Peptamen 2.0 Enteral 500 ml</t>
        </is>
      </c>
      <c r="C2656" t="inlineStr">
        <is>
          <t>gluten_free</t>
        </is>
      </c>
      <c r="D2656" s="9" t="inlineStr">
        <is>
          <t>PASS</t>
        </is>
      </c>
      <c r="E2656" t="inlineStr">
        <is>
          <t>True</t>
        </is>
      </c>
      <c r="F2656" t="inlineStr">
        <is>
          <t>True</t>
        </is>
      </c>
      <c r="G2656" t="inlineStr"/>
    </row>
    <row r="2657">
      <c r="A2657" t="inlineStr">
        <is>
          <t>2.83</t>
        </is>
      </c>
      <c r="B2657" t="inlineStr">
        <is>
          <t>Peptamen 2.0 Enteral 500 ml</t>
        </is>
      </c>
      <c r="C2657" t="inlineStr">
        <is>
          <t>lactose_free</t>
        </is>
      </c>
      <c r="D2657" s="9" t="inlineStr">
        <is>
          <t>PASS</t>
        </is>
      </c>
      <c r="E2657" t="inlineStr">
        <is>
          <t>True</t>
        </is>
      </c>
      <c r="F2657" t="inlineStr">
        <is>
          <t>True</t>
        </is>
      </c>
      <c r="G2657" t="inlineStr"/>
    </row>
    <row r="2658">
      <c r="A2658" t="inlineStr">
        <is>
          <t>2.83</t>
        </is>
      </c>
      <c r="B2658" t="inlineStr">
        <is>
          <t>Peptamen 2.0 Enteral 500 ml</t>
        </is>
      </c>
      <c r="C2658" t="inlineStr">
        <is>
          <t>route</t>
        </is>
      </c>
      <c r="D2658" s="9" t="inlineStr">
        <is>
          <t>PASS</t>
        </is>
      </c>
      <c r="E2658" t="inlineStr">
        <is>
          <t>enteral</t>
        </is>
      </c>
      <c r="F2658" t="inlineStr">
        <is>
          <t>enteral</t>
        </is>
      </c>
      <c r="G2658" t="inlineStr"/>
    </row>
    <row r="2659">
      <c r="A2659" t="inlineStr">
        <is>
          <t>2.83</t>
        </is>
      </c>
      <c r="B2659" t="inlineStr">
        <is>
          <t>Isosource Standard 500 ml</t>
        </is>
      </c>
      <c r="C2659" t="inlineStr">
        <is>
          <t>energy</t>
        </is>
      </c>
      <c r="D2659" s="11" t="inlineStr">
        <is>
          <t>FAIL</t>
        </is>
      </c>
      <c r="E2659" t="inlineStr">
        <is>
          <t>103.0 kcal/100ml</t>
        </is>
      </c>
      <c r="F2659">
        <f> 202.0 kcal/100ml</f>
        <v/>
      </c>
      <c r="G2659" t="inlineStr">
        <is>
          <t>103.0 does not satisfy = 202.0</t>
        </is>
      </c>
    </row>
    <row r="2660">
      <c r="A2660" t="inlineStr">
        <is>
          <t>2.83</t>
        </is>
      </c>
      <c r="B2660" t="inlineStr">
        <is>
          <t>Isosource Standard 500 ml</t>
        </is>
      </c>
      <c r="C2660" t="inlineStr">
        <is>
          <t>gluten_free</t>
        </is>
      </c>
      <c r="D2660" s="9" t="inlineStr">
        <is>
          <t>PASS</t>
        </is>
      </c>
      <c r="E2660" t="inlineStr">
        <is>
          <t>True</t>
        </is>
      </c>
      <c r="F2660" t="inlineStr">
        <is>
          <t>True</t>
        </is>
      </c>
      <c r="G2660" t="inlineStr"/>
    </row>
    <row r="2661">
      <c r="A2661" t="inlineStr">
        <is>
          <t>2.83</t>
        </is>
      </c>
      <c r="B2661" t="inlineStr">
        <is>
          <t>Isosource Standard 500 ml</t>
        </is>
      </c>
      <c r="C2661" t="inlineStr">
        <is>
          <t>lactose_free</t>
        </is>
      </c>
      <c r="D2661" s="9" t="inlineStr">
        <is>
          <t>PASS</t>
        </is>
      </c>
      <c r="E2661" t="inlineStr">
        <is>
          <t>True</t>
        </is>
      </c>
      <c r="F2661" t="inlineStr">
        <is>
          <t>True</t>
        </is>
      </c>
      <c r="G2661" t="inlineStr"/>
    </row>
    <row r="2662">
      <c r="A2662" t="inlineStr">
        <is>
          <t>2.83</t>
        </is>
      </c>
      <c r="B2662" t="inlineStr">
        <is>
          <t>Isosource Standard 500 ml</t>
        </is>
      </c>
      <c r="C2662" t="inlineStr">
        <is>
          <t>route</t>
        </is>
      </c>
      <c r="D2662" s="9" t="inlineStr">
        <is>
          <t>PASS</t>
        </is>
      </c>
      <c r="E2662" t="inlineStr">
        <is>
          <t>enteral</t>
        </is>
      </c>
      <c r="F2662" t="inlineStr">
        <is>
          <t>enteral</t>
        </is>
      </c>
      <c r="G2662" t="inlineStr"/>
    </row>
    <row r="2663">
      <c r="A2663" t="inlineStr">
        <is>
          <t>2.84</t>
        </is>
      </c>
      <c r="B2663" t="inlineStr">
        <is>
          <t>Isosource 2.0 Protein 500 ml</t>
        </is>
      </c>
      <c r="C2663" t="inlineStr">
        <is>
          <t>energy</t>
        </is>
      </c>
      <c r="D2663" s="9" t="inlineStr">
        <is>
          <t>PASS</t>
        </is>
      </c>
      <c r="E2663" t="inlineStr">
        <is>
          <t>200.0 kcal/100ml</t>
        </is>
      </c>
      <c r="F2663">
        <f> 202.0 kcal/100ml</f>
        <v/>
      </c>
      <c r="G2663" t="inlineStr"/>
    </row>
    <row r="2664">
      <c r="A2664" t="inlineStr">
        <is>
          <t>2.84</t>
        </is>
      </c>
      <c r="B2664" t="inlineStr">
        <is>
          <t>Isosource 2.0 Protein 500 ml</t>
        </is>
      </c>
      <c r="C2664" t="inlineStr">
        <is>
          <t>gluten_free</t>
        </is>
      </c>
      <c r="D2664" s="9" t="inlineStr">
        <is>
          <t>PASS</t>
        </is>
      </c>
      <c r="E2664" t="inlineStr">
        <is>
          <t>True</t>
        </is>
      </c>
      <c r="F2664" t="inlineStr">
        <is>
          <t>True</t>
        </is>
      </c>
      <c r="G2664" t="inlineStr"/>
    </row>
    <row r="2665">
      <c r="A2665" t="inlineStr">
        <is>
          <t>2.84</t>
        </is>
      </c>
      <c r="B2665" t="inlineStr">
        <is>
          <t>Isosource 2.0 Protein 500 ml</t>
        </is>
      </c>
      <c r="C2665" t="inlineStr">
        <is>
          <t>lactose_free</t>
        </is>
      </c>
      <c r="D2665" s="9" t="inlineStr">
        <is>
          <t>PASS</t>
        </is>
      </c>
      <c r="E2665" t="inlineStr">
        <is>
          <t>True</t>
        </is>
      </c>
      <c r="F2665" t="inlineStr">
        <is>
          <t>True</t>
        </is>
      </c>
      <c r="G2665" t="inlineStr"/>
    </row>
    <row r="2666">
      <c r="A2666" t="inlineStr">
        <is>
          <t>2.84</t>
        </is>
      </c>
      <c r="B2666" t="inlineStr">
        <is>
          <t>Isosource 2.0 Protein 500 ml</t>
        </is>
      </c>
      <c r="C2666" t="inlineStr">
        <is>
          <t>route</t>
        </is>
      </c>
      <c r="D2666" s="9" t="inlineStr">
        <is>
          <t>PASS</t>
        </is>
      </c>
      <c r="E2666" t="inlineStr">
        <is>
          <t>enteral</t>
        </is>
      </c>
      <c r="F2666" t="inlineStr">
        <is>
          <t>enteral</t>
        </is>
      </c>
      <c r="G2666" t="inlineStr"/>
    </row>
    <row r="2667">
      <c r="A2667" t="inlineStr">
        <is>
          <t>2.84</t>
        </is>
      </c>
      <c r="B2667" t="inlineStr">
        <is>
          <t>Peptamen 2.0 Enteral 500 ml</t>
        </is>
      </c>
      <c r="C2667" t="inlineStr">
        <is>
          <t>energy</t>
        </is>
      </c>
      <c r="D2667" s="9" t="inlineStr">
        <is>
          <t>PASS</t>
        </is>
      </c>
      <c r="E2667" t="inlineStr">
        <is>
          <t>200.0 kcal/100ml</t>
        </is>
      </c>
      <c r="F2667">
        <f> 202.0 kcal/100ml</f>
        <v/>
      </c>
      <c r="G2667" t="inlineStr"/>
    </row>
    <row r="2668">
      <c r="A2668" t="inlineStr">
        <is>
          <t>2.84</t>
        </is>
      </c>
      <c r="B2668" t="inlineStr">
        <is>
          <t>Peptamen 2.0 Enteral 500 ml</t>
        </is>
      </c>
      <c r="C2668" t="inlineStr">
        <is>
          <t>gluten_free</t>
        </is>
      </c>
      <c r="D2668" s="9" t="inlineStr">
        <is>
          <t>PASS</t>
        </is>
      </c>
      <c r="E2668" t="inlineStr">
        <is>
          <t>True</t>
        </is>
      </c>
      <c r="F2668" t="inlineStr">
        <is>
          <t>True</t>
        </is>
      </c>
      <c r="G2668" t="inlineStr"/>
    </row>
    <row r="2669">
      <c r="A2669" t="inlineStr">
        <is>
          <t>2.84</t>
        </is>
      </c>
      <c r="B2669" t="inlineStr">
        <is>
          <t>Peptamen 2.0 Enteral 500 ml</t>
        </is>
      </c>
      <c r="C2669" t="inlineStr">
        <is>
          <t>lactose_free</t>
        </is>
      </c>
      <c r="D2669" s="9" t="inlineStr">
        <is>
          <t>PASS</t>
        </is>
      </c>
      <c r="E2669" t="inlineStr">
        <is>
          <t>True</t>
        </is>
      </c>
      <c r="F2669" t="inlineStr">
        <is>
          <t>True</t>
        </is>
      </c>
      <c r="G2669" t="inlineStr"/>
    </row>
    <row r="2670">
      <c r="A2670" t="inlineStr">
        <is>
          <t>2.84</t>
        </is>
      </c>
      <c r="B2670" t="inlineStr">
        <is>
          <t>Peptamen 2.0 Enteral 500 ml</t>
        </is>
      </c>
      <c r="C2670" t="inlineStr">
        <is>
          <t>route</t>
        </is>
      </c>
      <c r="D2670" s="9" t="inlineStr">
        <is>
          <t>PASS</t>
        </is>
      </c>
      <c r="E2670" t="inlineStr">
        <is>
          <t>enteral</t>
        </is>
      </c>
      <c r="F2670" t="inlineStr">
        <is>
          <t>enteral</t>
        </is>
      </c>
      <c r="G2670" t="inlineStr"/>
    </row>
    <row r="2671">
      <c r="A2671" t="inlineStr">
        <is>
          <t>2.84</t>
        </is>
      </c>
      <c r="B2671" t="inlineStr">
        <is>
          <t>Isosource Standard 500 ml</t>
        </is>
      </c>
      <c r="C2671" t="inlineStr">
        <is>
          <t>energy</t>
        </is>
      </c>
      <c r="D2671" s="11" t="inlineStr">
        <is>
          <t>FAIL</t>
        </is>
      </c>
      <c r="E2671" t="inlineStr">
        <is>
          <t>103.0 kcal/100ml</t>
        </is>
      </c>
      <c r="F2671">
        <f> 202.0 kcal/100ml</f>
        <v/>
      </c>
      <c r="G2671" t="inlineStr">
        <is>
          <t>103.0 does not satisfy = 202.0</t>
        </is>
      </c>
    </row>
    <row r="2672">
      <c r="A2672" t="inlineStr">
        <is>
          <t>2.84</t>
        </is>
      </c>
      <c r="B2672" t="inlineStr">
        <is>
          <t>Isosource Standard 500 ml</t>
        </is>
      </c>
      <c r="C2672" t="inlineStr">
        <is>
          <t>gluten_free</t>
        </is>
      </c>
      <c r="D2672" s="9" t="inlineStr">
        <is>
          <t>PASS</t>
        </is>
      </c>
      <c r="E2672" t="inlineStr">
        <is>
          <t>True</t>
        </is>
      </c>
      <c r="F2672" t="inlineStr">
        <is>
          <t>True</t>
        </is>
      </c>
      <c r="G2672" t="inlineStr"/>
    </row>
    <row r="2673">
      <c r="A2673" t="inlineStr">
        <is>
          <t>2.84</t>
        </is>
      </c>
      <c r="B2673" t="inlineStr">
        <is>
          <t>Isosource Standard 500 ml</t>
        </is>
      </c>
      <c r="C2673" t="inlineStr">
        <is>
          <t>lactose_free</t>
        </is>
      </c>
      <c r="D2673" s="9" t="inlineStr">
        <is>
          <t>PASS</t>
        </is>
      </c>
      <c r="E2673" t="inlineStr">
        <is>
          <t>True</t>
        </is>
      </c>
      <c r="F2673" t="inlineStr">
        <is>
          <t>True</t>
        </is>
      </c>
      <c r="G2673" t="inlineStr"/>
    </row>
    <row r="2674">
      <c r="A2674" t="inlineStr">
        <is>
          <t>2.84</t>
        </is>
      </c>
      <c r="B2674" t="inlineStr">
        <is>
          <t>Isosource Standard 500 ml</t>
        </is>
      </c>
      <c r="C2674" t="inlineStr">
        <is>
          <t>route</t>
        </is>
      </c>
      <c r="D2674" s="9" t="inlineStr">
        <is>
          <t>PASS</t>
        </is>
      </c>
      <c r="E2674" t="inlineStr">
        <is>
          <t>enteral</t>
        </is>
      </c>
      <c r="F2674" t="inlineStr">
        <is>
          <t>enteral</t>
        </is>
      </c>
      <c r="G2674" t="inlineStr"/>
    </row>
    <row r="2675">
      <c r="A2675" t="inlineStr">
        <is>
          <t>2.85</t>
        </is>
      </c>
      <c r="B2675" t="inlineStr">
        <is>
          <t>Isosource 2.0 Protein 500 ml</t>
        </is>
      </c>
      <c r="C2675" t="inlineStr">
        <is>
          <t>energy</t>
        </is>
      </c>
      <c r="D2675" s="9" t="inlineStr">
        <is>
          <t>PASS</t>
        </is>
      </c>
      <c r="E2675" t="inlineStr">
        <is>
          <t>200.0 kcal/100ml</t>
        </is>
      </c>
      <c r="F2675">
        <f> 202.0 kcal/100ml</f>
        <v/>
      </c>
      <c r="G2675" t="inlineStr"/>
    </row>
    <row r="2676">
      <c r="A2676" t="inlineStr">
        <is>
          <t>2.85</t>
        </is>
      </c>
      <c r="B2676" t="inlineStr">
        <is>
          <t>Isosource 2.0 Protein 500 ml</t>
        </is>
      </c>
      <c r="C2676" t="inlineStr">
        <is>
          <t>gluten_free</t>
        </is>
      </c>
      <c r="D2676" s="9" t="inlineStr">
        <is>
          <t>PASS</t>
        </is>
      </c>
      <c r="E2676" t="inlineStr">
        <is>
          <t>True</t>
        </is>
      </c>
      <c r="F2676" t="inlineStr">
        <is>
          <t>True</t>
        </is>
      </c>
      <c r="G2676" t="inlineStr"/>
    </row>
    <row r="2677">
      <c r="A2677" t="inlineStr">
        <is>
          <t>2.85</t>
        </is>
      </c>
      <c r="B2677" t="inlineStr">
        <is>
          <t>Isosource 2.0 Protein 500 ml</t>
        </is>
      </c>
      <c r="C2677" t="inlineStr">
        <is>
          <t>lactose_free</t>
        </is>
      </c>
      <c r="D2677" s="9" t="inlineStr">
        <is>
          <t>PASS</t>
        </is>
      </c>
      <c r="E2677" t="inlineStr">
        <is>
          <t>True</t>
        </is>
      </c>
      <c r="F2677" t="inlineStr">
        <is>
          <t>True</t>
        </is>
      </c>
      <c r="G2677" t="inlineStr"/>
    </row>
    <row r="2678">
      <c r="A2678" t="inlineStr">
        <is>
          <t>2.85</t>
        </is>
      </c>
      <c r="B2678" t="inlineStr">
        <is>
          <t>Isosource 2.0 Protein 500 ml</t>
        </is>
      </c>
      <c r="C2678" t="inlineStr">
        <is>
          <t>route</t>
        </is>
      </c>
      <c r="D2678" s="9" t="inlineStr">
        <is>
          <t>PASS</t>
        </is>
      </c>
      <c r="E2678" t="inlineStr">
        <is>
          <t>enteral</t>
        </is>
      </c>
      <c r="F2678" t="inlineStr">
        <is>
          <t>enteral</t>
        </is>
      </c>
      <c r="G2678" t="inlineStr"/>
    </row>
    <row r="2679">
      <c r="A2679" t="inlineStr">
        <is>
          <t>2.85</t>
        </is>
      </c>
      <c r="B2679" t="inlineStr">
        <is>
          <t>Peptamen 2.0 Enteral 500 ml</t>
        </is>
      </c>
      <c r="C2679" t="inlineStr">
        <is>
          <t>energy</t>
        </is>
      </c>
      <c r="D2679" s="9" t="inlineStr">
        <is>
          <t>PASS</t>
        </is>
      </c>
      <c r="E2679" t="inlineStr">
        <is>
          <t>200.0 kcal/100ml</t>
        </is>
      </c>
      <c r="F2679">
        <f> 202.0 kcal/100ml</f>
        <v/>
      </c>
      <c r="G2679" t="inlineStr"/>
    </row>
    <row r="2680">
      <c r="A2680" t="inlineStr">
        <is>
          <t>2.85</t>
        </is>
      </c>
      <c r="B2680" t="inlineStr">
        <is>
          <t>Peptamen 2.0 Enteral 500 ml</t>
        </is>
      </c>
      <c r="C2680" t="inlineStr">
        <is>
          <t>gluten_free</t>
        </is>
      </c>
      <c r="D2680" s="9" t="inlineStr">
        <is>
          <t>PASS</t>
        </is>
      </c>
      <c r="E2680" t="inlineStr">
        <is>
          <t>True</t>
        </is>
      </c>
      <c r="F2680" t="inlineStr">
        <is>
          <t>True</t>
        </is>
      </c>
      <c r="G2680" t="inlineStr"/>
    </row>
    <row r="2681">
      <c r="A2681" t="inlineStr">
        <is>
          <t>2.85</t>
        </is>
      </c>
      <c r="B2681" t="inlineStr">
        <is>
          <t>Peptamen 2.0 Enteral 500 ml</t>
        </is>
      </c>
      <c r="C2681" t="inlineStr">
        <is>
          <t>lactose_free</t>
        </is>
      </c>
      <c r="D2681" s="9" t="inlineStr">
        <is>
          <t>PASS</t>
        </is>
      </c>
      <c r="E2681" t="inlineStr">
        <is>
          <t>True</t>
        </is>
      </c>
      <c r="F2681" t="inlineStr">
        <is>
          <t>True</t>
        </is>
      </c>
      <c r="G2681" t="inlineStr"/>
    </row>
    <row r="2682">
      <c r="A2682" t="inlineStr">
        <is>
          <t>2.85</t>
        </is>
      </c>
      <c r="B2682" t="inlineStr">
        <is>
          <t>Peptamen 2.0 Enteral 500 ml</t>
        </is>
      </c>
      <c r="C2682" t="inlineStr">
        <is>
          <t>route</t>
        </is>
      </c>
      <c r="D2682" s="9" t="inlineStr">
        <is>
          <t>PASS</t>
        </is>
      </c>
      <c r="E2682" t="inlineStr">
        <is>
          <t>enteral</t>
        </is>
      </c>
      <c r="F2682" t="inlineStr">
        <is>
          <t>enteral</t>
        </is>
      </c>
      <c r="G2682" t="inlineStr"/>
    </row>
    <row r="2683">
      <c r="A2683" t="inlineStr">
        <is>
          <t>2.85</t>
        </is>
      </c>
      <c r="B2683" t="inlineStr">
        <is>
          <t>Isosource Standard 500 ml</t>
        </is>
      </c>
      <c r="C2683" t="inlineStr">
        <is>
          <t>energy</t>
        </is>
      </c>
      <c r="D2683" s="11" t="inlineStr">
        <is>
          <t>FAIL</t>
        </is>
      </c>
      <c r="E2683" t="inlineStr">
        <is>
          <t>103.0 kcal/100ml</t>
        </is>
      </c>
      <c r="F2683">
        <f> 202.0 kcal/100ml</f>
        <v/>
      </c>
      <c r="G2683" t="inlineStr">
        <is>
          <t>103.0 does not satisfy = 202.0</t>
        </is>
      </c>
    </row>
    <row r="2684">
      <c r="A2684" t="inlineStr">
        <is>
          <t>2.85</t>
        </is>
      </c>
      <c r="B2684" t="inlineStr">
        <is>
          <t>Isosource Standard 500 ml</t>
        </is>
      </c>
      <c r="C2684" t="inlineStr">
        <is>
          <t>gluten_free</t>
        </is>
      </c>
      <c r="D2684" s="9" t="inlineStr">
        <is>
          <t>PASS</t>
        </is>
      </c>
      <c r="E2684" t="inlineStr">
        <is>
          <t>True</t>
        </is>
      </c>
      <c r="F2684" t="inlineStr">
        <is>
          <t>True</t>
        </is>
      </c>
      <c r="G2684" t="inlineStr"/>
    </row>
    <row r="2685">
      <c r="A2685" t="inlineStr">
        <is>
          <t>2.85</t>
        </is>
      </c>
      <c r="B2685" t="inlineStr">
        <is>
          <t>Isosource Standard 500 ml</t>
        </is>
      </c>
      <c r="C2685" t="inlineStr">
        <is>
          <t>lactose_free</t>
        </is>
      </c>
      <c r="D2685" s="9" t="inlineStr">
        <is>
          <t>PASS</t>
        </is>
      </c>
      <c r="E2685" t="inlineStr">
        <is>
          <t>True</t>
        </is>
      </c>
      <c r="F2685" t="inlineStr">
        <is>
          <t>True</t>
        </is>
      </c>
      <c r="G2685" t="inlineStr"/>
    </row>
    <row r="2686">
      <c r="A2686" t="inlineStr">
        <is>
          <t>2.85</t>
        </is>
      </c>
      <c r="B2686" t="inlineStr">
        <is>
          <t>Isosource Standard 500 ml</t>
        </is>
      </c>
      <c r="C2686" t="inlineStr">
        <is>
          <t>route</t>
        </is>
      </c>
      <c r="D2686" s="9" t="inlineStr">
        <is>
          <t>PASS</t>
        </is>
      </c>
      <c r="E2686" t="inlineStr">
        <is>
          <t>enteral</t>
        </is>
      </c>
      <c r="F2686" t="inlineStr">
        <is>
          <t>enteral</t>
        </is>
      </c>
      <c r="G2686" t="inlineStr"/>
    </row>
    <row r="2687">
      <c r="A2687" t="inlineStr">
        <is>
          <t>2.86</t>
        </is>
      </c>
      <c r="B2687" t="inlineStr">
        <is>
          <t>Resource Junior powder 400g</t>
        </is>
      </c>
      <c r="C2687" t="inlineStr">
        <is>
          <t>energy</t>
        </is>
      </c>
      <c r="D2687" s="10" t="inlineStr">
        <is>
          <t>UNKNOWN</t>
        </is>
      </c>
      <c r="E2687" t="inlineStr">
        <is>
          <t>470.0</t>
        </is>
      </c>
      <c r="F2687" t="inlineStr">
        <is>
          <t>1.6-1.7 kkal/ml</t>
        </is>
      </c>
      <c r="G2687" t="inlineStr">
        <is>
          <t>Incompatible units for 'energy': product is kcal/100g, requirement is kcal/100ml</t>
        </is>
      </c>
    </row>
    <row r="2688">
      <c r="A2688" t="inlineStr">
        <is>
          <t>2.86</t>
        </is>
      </c>
      <c r="B2688" t="inlineStr">
        <is>
          <t>Resource Junior powder 400g</t>
        </is>
      </c>
      <c r="C2688" t="inlineStr">
        <is>
          <t>protein</t>
        </is>
      </c>
      <c r="D2688" s="10" t="inlineStr">
        <is>
          <t>UNKNOWN</t>
        </is>
      </c>
      <c r="E2688" t="inlineStr">
        <is>
          <t>13.9</t>
        </is>
      </c>
      <c r="F2688">
        <f> 4.0 g/100ml</f>
        <v/>
      </c>
      <c r="G2688" t="inlineStr">
        <is>
          <t>Incompatible units for 'protein': product is g/100g, requirement is g/100ml</t>
        </is>
      </c>
    </row>
    <row r="2689">
      <c r="A2689" t="inlineStr">
        <is>
          <t>2.86</t>
        </is>
      </c>
      <c r="B2689" t="inlineStr">
        <is>
          <t>Resource Junior powder 400g</t>
        </is>
      </c>
      <c r="C2689" t="inlineStr">
        <is>
          <t>volume</t>
        </is>
      </c>
      <c r="D2689" s="10" t="inlineStr">
        <is>
          <t>UNKNOWN</t>
        </is>
      </c>
      <c r="E2689" t="inlineStr">
        <is>
          <t>400.0 g</t>
        </is>
      </c>
      <c r="F2689">
        <f> 500.0 ml</f>
        <v/>
      </c>
      <c r="G2689" t="inlineStr">
        <is>
          <t>Not comparable: product in g, requirement in ml</t>
        </is>
      </c>
    </row>
    <row r="2690">
      <c r="A2690" t="inlineStr">
        <is>
          <t>2.86</t>
        </is>
      </c>
      <c r="B2690" t="inlineStr">
        <is>
          <t>Resource Junior powder 400g</t>
        </is>
      </c>
      <c r="C2690" t="inlineStr">
        <is>
          <t>contains_fiber</t>
        </is>
      </c>
      <c r="D2690" s="10" t="inlineStr">
        <is>
          <t>UNKNOWN</t>
        </is>
      </c>
      <c r="E2690" t="inlineStr">
        <is>
          <t>N/A</t>
        </is>
      </c>
      <c r="F2690" t="inlineStr">
        <is>
          <t>False</t>
        </is>
      </c>
      <c r="G2690" t="inlineStr">
        <is>
          <t>Cannot determine 'contains_fiber' for this product</t>
        </is>
      </c>
    </row>
    <row r="2691">
      <c r="A2691" t="inlineStr">
        <is>
          <t>2.86</t>
        </is>
      </c>
      <c r="B2691" t="inlineStr">
        <is>
          <t>Resource Instant Protein powder 400g</t>
        </is>
      </c>
      <c r="C2691" t="inlineStr">
        <is>
          <t>energy</t>
        </is>
      </c>
      <c r="D2691" s="10" t="inlineStr">
        <is>
          <t>UNKNOWN</t>
        </is>
      </c>
      <c r="E2691" t="inlineStr">
        <is>
          <t>371.0</t>
        </is>
      </c>
      <c r="F2691" t="inlineStr">
        <is>
          <t>1.6-1.7 kkal/ml</t>
        </is>
      </c>
      <c r="G2691" t="inlineStr">
        <is>
          <t>Incompatible units for 'energy': product is kcal/100g, requirement is kcal/100ml</t>
        </is>
      </c>
    </row>
    <row r="2692">
      <c r="A2692" t="inlineStr">
        <is>
          <t>2.86</t>
        </is>
      </c>
      <c r="B2692" t="inlineStr">
        <is>
          <t>Resource Instant Protein powder 400g</t>
        </is>
      </c>
      <c r="C2692" t="inlineStr">
        <is>
          <t>protein</t>
        </is>
      </c>
      <c r="D2692" s="10" t="inlineStr">
        <is>
          <t>UNKNOWN</t>
        </is>
      </c>
      <c r="E2692" t="inlineStr">
        <is>
          <t>90.0</t>
        </is>
      </c>
      <c r="F2692">
        <f> 4.0 g/100ml</f>
        <v/>
      </c>
      <c r="G2692" t="inlineStr">
        <is>
          <t>Incompatible units for 'protein': product is g/100g, requirement is g/100ml</t>
        </is>
      </c>
    </row>
    <row r="2693">
      <c r="A2693" t="inlineStr">
        <is>
          <t>2.86</t>
        </is>
      </c>
      <c r="B2693" t="inlineStr">
        <is>
          <t>Resource Instant Protein powder 400g</t>
        </is>
      </c>
      <c r="C2693" t="inlineStr">
        <is>
          <t>volume</t>
        </is>
      </c>
      <c r="D2693" s="10" t="inlineStr">
        <is>
          <t>UNKNOWN</t>
        </is>
      </c>
      <c r="E2693" t="inlineStr">
        <is>
          <t>400.0 g</t>
        </is>
      </c>
      <c r="F2693">
        <f> 500.0 ml</f>
        <v/>
      </c>
      <c r="G2693" t="inlineStr">
        <is>
          <t>Not comparable: product in g, requirement in ml</t>
        </is>
      </c>
    </row>
    <row r="2694">
      <c r="A2694" t="inlineStr">
        <is>
          <t>2.86</t>
        </is>
      </c>
      <c r="B2694" t="inlineStr">
        <is>
          <t>Resource Instant Protein powder 400g</t>
        </is>
      </c>
      <c r="C2694" t="inlineStr">
        <is>
          <t>contains_fiber</t>
        </is>
      </c>
      <c r="D2694" s="10" t="inlineStr">
        <is>
          <t>UNKNOWN</t>
        </is>
      </c>
      <c r="E2694" t="inlineStr">
        <is>
          <t>N/A</t>
        </is>
      </c>
      <c r="F2694" t="inlineStr">
        <is>
          <t>False</t>
        </is>
      </c>
      <c r="G2694" t="inlineStr">
        <is>
          <t>Cannot determine 'contains_fiber' for this product</t>
        </is>
      </c>
    </row>
    <row r="2695">
      <c r="A2695" t="inlineStr">
        <is>
          <t>2.86</t>
        </is>
      </c>
      <c r="B2695" t="inlineStr">
        <is>
          <t>Resource Glutamin 20x5g</t>
        </is>
      </c>
      <c r="C2695" t="inlineStr">
        <is>
          <t>energy</t>
        </is>
      </c>
      <c r="D2695" s="10" t="inlineStr">
        <is>
          <t>UNKNOWN</t>
        </is>
      </c>
      <c r="E2695" t="inlineStr">
        <is>
          <t>400.0</t>
        </is>
      </c>
      <c r="F2695" t="inlineStr">
        <is>
          <t>1.6-1.7 kkal/ml</t>
        </is>
      </c>
      <c r="G2695" t="inlineStr">
        <is>
          <t>Incompatible units for 'energy': product is kcal/100g, requirement is kcal/100ml</t>
        </is>
      </c>
    </row>
    <row r="2696">
      <c r="A2696" t="inlineStr">
        <is>
          <t>2.86</t>
        </is>
      </c>
      <c r="B2696" t="inlineStr">
        <is>
          <t>Resource Glutamin 20x5g</t>
        </is>
      </c>
      <c r="C2696" t="inlineStr">
        <is>
          <t>protein</t>
        </is>
      </c>
      <c r="D2696" s="10" t="inlineStr">
        <is>
          <t>UNKNOWN</t>
        </is>
      </c>
      <c r="E2696" t="inlineStr">
        <is>
          <t>100.0</t>
        </is>
      </c>
      <c r="F2696">
        <f> 4.0 g/100ml</f>
        <v/>
      </c>
      <c r="G2696" t="inlineStr">
        <is>
          <t>Incompatible units for 'protein': product is g/100g, requirement is g/100ml</t>
        </is>
      </c>
    </row>
    <row r="2697">
      <c r="A2697" t="inlineStr">
        <is>
          <t>2.86</t>
        </is>
      </c>
      <c r="B2697" t="inlineStr">
        <is>
          <t>Resource Glutamin 20x5g</t>
        </is>
      </c>
      <c r="C2697" t="inlineStr">
        <is>
          <t>volume</t>
        </is>
      </c>
      <c r="D2697" s="10" t="inlineStr">
        <is>
          <t>UNKNOWN</t>
        </is>
      </c>
      <c r="E2697" t="inlineStr">
        <is>
          <t>100.0 g</t>
        </is>
      </c>
      <c r="F2697">
        <f> 500.0 ml</f>
        <v/>
      </c>
      <c r="G2697" t="inlineStr">
        <is>
          <t>Not comparable: product in g, requirement in ml</t>
        </is>
      </c>
    </row>
    <row r="2698">
      <c r="A2698" t="inlineStr">
        <is>
          <t>2.86</t>
        </is>
      </c>
      <c r="B2698" t="inlineStr">
        <is>
          <t>Resource Glutamin 20x5g</t>
        </is>
      </c>
      <c r="C2698" t="inlineStr">
        <is>
          <t>contains_fiber</t>
        </is>
      </c>
      <c r="D2698" s="10" t="inlineStr">
        <is>
          <t>UNKNOWN</t>
        </is>
      </c>
      <c r="E2698" t="inlineStr">
        <is>
          <t>N/A</t>
        </is>
      </c>
      <c r="F2698" t="inlineStr">
        <is>
          <t>False</t>
        </is>
      </c>
      <c r="G2698" t="inlineStr">
        <is>
          <t>Cannot determine 'contains_fiber' for this product</t>
        </is>
      </c>
    </row>
    <row r="2699">
      <c r="A2699" t="inlineStr">
        <is>
          <t>2.87</t>
        </is>
      </c>
      <c r="B2699" t="inlineStr">
        <is>
          <t>Resource Junior powder 400g</t>
        </is>
      </c>
      <c r="C2699" t="inlineStr">
        <is>
          <t>energy</t>
        </is>
      </c>
      <c r="D2699" s="10" t="inlineStr">
        <is>
          <t>UNKNOWN</t>
        </is>
      </c>
      <c r="E2699" t="inlineStr">
        <is>
          <t>470.0</t>
        </is>
      </c>
      <c r="F2699" t="inlineStr">
        <is>
          <t>1.6-1.7 kkal/ml</t>
        </is>
      </c>
      <c r="G2699" t="inlineStr">
        <is>
          <t>Incompatible units for 'energy': product is kcal/100g, requirement is kcal/100ml</t>
        </is>
      </c>
    </row>
    <row r="2700">
      <c r="A2700" t="inlineStr">
        <is>
          <t>2.87</t>
        </is>
      </c>
      <c r="B2700" t="inlineStr">
        <is>
          <t>Resource Junior powder 400g</t>
        </is>
      </c>
      <c r="C2700" t="inlineStr">
        <is>
          <t>protein</t>
        </is>
      </c>
      <c r="D2700" s="10" t="inlineStr">
        <is>
          <t>UNKNOWN</t>
        </is>
      </c>
      <c r="E2700" t="inlineStr">
        <is>
          <t>13.9</t>
        </is>
      </c>
      <c r="F2700">
        <f> 4.0 g/100ml</f>
        <v/>
      </c>
      <c r="G2700" t="inlineStr">
        <is>
          <t>Incompatible units for 'protein': product is g/100g, requirement is g/100ml</t>
        </is>
      </c>
    </row>
    <row r="2701">
      <c r="A2701" t="inlineStr">
        <is>
          <t>2.87</t>
        </is>
      </c>
      <c r="B2701" t="inlineStr">
        <is>
          <t>Resource Junior powder 400g</t>
        </is>
      </c>
      <c r="C2701" t="inlineStr">
        <is>
          <t>volume</t>
        </is>
      </c>
      <c r="D2701" s="10" t="inlineStr">
        <is>
          <t>UNKNOWN</t>
        </is>
      </c>
      <c r="E2701" t="inlineStr">
        <is>
          <t>400.0 g</t>
        </is>
      </c>
      <c r="F2701">
        <f> 200.0 ml</f>
        <v/>
      </c>
      <c r="G2701" t="inlineStr">
        <is>
          <t>Not comparable: product in g, requirement in ml</t>
        </is>
      </c>
    </row>
    <row r="2702">
      <c r="A2702" t="inlineStr">
        <is>
          <t>2.87</t>
        </is>
      </c>
      <c r="B2702" t="inlineStr">
        <is>
          <t>Resource Junior powder 400g</t>
        </is>
      </c>
      <c r="C2702" t="inlineStr">
        <is>
          <t>contains_fiber</t>
        </is>
      </c>
      <c r="D2702" s="10" t="inlineStr">
        <is>
          <t>UNKNOWN</t>
        </is>
      </c>
      <c r="E2702" t="inlineStr">
        <is>
          <t>N/A</t>
        </is>
      </c>
      <c r="F2702" t="inlineStr">
        <is>
          <t>False</t>
        </is>
      </c>
      <c r="G2702" t="inlineStr">
        <is>
          <t>Cannot determine 'contains_fiber' for this product</t>
        </is>
      </c>
    </row>
    <row r="2703">
      <c r="A2703" t="inlineStr">
        <is>
          <t>2.87</t>
        </is>
      </c>
      <c r="B2703" t="inlineStr">
        <is>
          <t>Resource Instant Protein powder 400g</t>
        </is>
      </c>
      <c r="C2703" t="inlineStr">
        <is>
          <t>energy</t>
        </is>
      </c>
      <c r="D2703" s="10" t="inlineStr">
        <is>
          <t>UNKNOWN</t>
        </is>
      </c>
      <c r="E2703" t="inlineStr">
        <is>
          <t>371.0</t>
        </is>
      </c>
      <c r="F2703" t="inlineStr">
        <is>
          <t>1.6-1.7 kkal/ml</t>
        </is>
      </c>
      <c r="G2703" t="inlineStr">
        <is>
          <t>Incompatible units for 'energy': product is kcal/100g, requirement is kcal/100ml</t>
        </is>
      </c>
    </row>
    <row r="2704">
      <c r="A2704" t="inlineStr">
        <is>
          <t>2.87</t>
        </is>
      </c>
      <c r="B2704" t="inlineStr">
        <is>
          <t>Resource Instant Protein powder 400g</t>
        </is>
      </c>
      <c r="C2704" t="inlineStr">
        <is>
          <t>protein</t>
        </is>
      </c>
      <c r="D2704" s="10" t="inlineStr">
        <is>
          <t>UNKNOWN</t>
        </is>
      </c>
      <c r="E2704" t="inlineStr">
        <is>
          <t>90.0</t>
        </is>
      </c>
      <c r="F2704">
        <f> 4.0 g/100ml</f>
        <v/>
      </c>
      <c r="G2704" t="inlineStr">
        <is>
          <t>Incompatible units for 'protein': product is g/100g, requirement is g/100ml</t>
        </is>
      </c>
    </row>
    <row r="2705">
      <c r="A2705" t="inlineStr">
        <is>
          <t>2.87</t>
        </is>
      </c>
      <c r="B2705" t="inlineStr">
        <is>
          <t>Resource Instant Protein powder 400g</t>
        </is>
      </c>
      <c r="C2705" t="inlineStr">
        <is>
          <t>volume</t>
        </is>
      </c>
      <c r="D2705" s="10" t="inlineStr">
        <is>
          <t>UNKNOWN</t>
        </is>
      </c>
      <c r="E2705" t="inlineStr">
        <is>
          <t>400.0 g</t>
        </is>
      </c>
      <c r="F2705">
        <f> 200.0 ml</f>
        <v/>
      </c>
      <c r="G2705" t="inlineStr">
        <is>
          <t>Not comparable: product in g, requirement in ml</t>
        </is>
      </c>
    </row>
    <row r="2706">
      <c r="A2706" t="inlineStr">
        <is>
          <t>2.87</t>
        </is>
      </c>
      <c r="B2706" t="inlineStr">
        <is>
          <t>Resource Instant Protein powder 400g</t>
        </is>
      </c>
      <c r="C2706" t="inlineStr">
        <is>
          <t>contains_fiber</t>
        </is>
      </c>
      <c r="D2706" s="10" t="inlineStr">
        <is>
          <t>UNKNOWN</t>
        </is>
      </c>
      <c r="E2706" t="inlineStr">
        <is>
          <t>N/A</t>
        </is>
      </c>
      <c r="F2706" t="inlineStr">
        <is>
          <t>False</t>
        </is>
      </c>
      <c r="G2706" t="inlineStr">
        <is>
          <t>Cannot determine 'contains_fiber' for this product</t>
        </is>
      </c>
    </row>
    <row r="2707">
      <c r="A2707" t="inlineStr">
        <is>
          <t>2.87</t>
        </is>
      </c>
      <c r="B2707" t="inlineStr">
        <is>
          <t>Resource Glutamin 20x5g</t>
        </is>
      </c>
      <c r="C2707" t="inlineStr">
        <is>
          <t>energy</t>
        </is>
      </c>
      <c r="D2707" s="10" t="inlineStr">
        <is>
          <t>UNKNOWN</t>
        </is>
      </c>
      <c r="E2707" t="inlineStr">
        <is>
          <t>400.0</t>
        </is>
      </c>
      <c r="F2707" t="inlineStr">
        <is>
          <t>1.6-1.7 kkal/ml</t>
        </is>
      </c>
      <c r="G2707" t="inlineStr">
        <is>
          <t>Incompatible units for 'energy': product is kcal/100g, requirement is kcal/100ml</t>
        </is>
      </c>
    </row>
    <row r="2708">
      <c r="A2708" t="inlineStr">
        <is>
          <t>2.87</t>
        </is>
      </c>
      <c r="B2708" t="inlineStr">
        <is>
          <t>Resource Glutamin 20x5g</t>
        </is>
      </c>
      <c r="C2708" t="inlineStr">
        <is>
          <t>protein</t>
        </is>
      </c>
      <c r="D2708" s="10" t="inlineStr">
        <is>
          <t>UNKNOWN</t>
        </is>
      </c>
      <c r="E2708" t="inlineStr">
        <is>
          <t>100.0</t>
        </is>
      </c>
      <c r="F2708">
        <f> 4.0 g/100ml</f>
        <v/>
      </c>
      <c r="G2708" t="inlineStr">
        <is>
          <t>Incompatible units for 'protein': product is g/100g, requirement is g/100ml</t>
        </is>
      </c>
    </row>
    <row r="2709">
      <c r="A2709" t="inlineStr">
        <is>
          <t>2.87</t>
        </is>
      </c>
      <c r="B2709" t="inlineStr">
        <is>
          <t>Resource Glutamin 20x5g</t>
        </is>
      </c>
      <c r="C2709" t="inlineStr">
        <is>
          <t>volume</t>
        </is>
      </c>
      <c r="D2709" s="10" t="inlineStr">
        <is>
          <t>UNKNOWN</t>
        </is>
      </c>
      <c r="E2709" t="inlineStr">
        <is>
          <t>100.0 g</t>
        </is>
      </c>
      <c r="F2709">
        <f> 200.0 ml</f>
        <v/>
      </c>
      <c r="G2709" t="inlineStr">
        <is>
          <t>Not comparable: product in g, requirement in ml</t>
        </is>
      </c>
    </row>
    <row r="2710">
      <c r="A2710" t="inlineStr">
        <is>
          <t>2.87</t>
        </is>
      </c>
      <c r="B2710" t="inlineStr">
        <is>
          <t>Resource Glutamin 20x5g</t>
        </is>
      </c>
      <c r="C2710" t="inlineStr">
        <is>
          <t>contains_fiber</t>
        </is>
      </c>
      <c r="D2710" s="10" t="inlineStr">
        <is>
          <t>UNKNOWN</t>
        </is>
      </c>
      <c r="E2710" t="inlineStr">
        <is>
          <t>N/A</t>
        </is>
      </c>
      <c r="F2710" t="inlineStr">
        <is>
          <t>False</t>
        </is>
      </c>
      <c r="G2710" t="inlineStr">
        <is>
          <t>Cannot determine 'contains_fiber' for this product</t>
        </is>
      </c>
    </row>
    <row r="2711">
      <c r="A2711" t="inlineStr">
        <is>
          <t>2.88</t>
        </is>
      </c>
      <c r="B2711" t="inlineStr">
        <is>
          <t>Resource Junior powder 400g</t>
        </is>
      </c>
      <c r="C2711" t="inlineStr">
        <is>
          <t>energy</t>
        </is>
      </c>
      <c r="D2711" s="10" t="inlineStr">
        <is>
          <t>UNKNOWN</t>
        </is>
      </c>
      <c r="E2711" t="inlineStr">
        <is>
          <t>470.0</t>
        </is>
      </c>
      <c r="F2711" t="inlineStr">
        <is>
          <t>1.6-1.7 kkal/ml</t>
        </is>
      </c>
      <c r="G2711" t="inlineStr">
        <is>
          <t>Incompatible units for 'energy': product is kcal/100g, requirement is kcal/100ml</t>
        </is>
      </c>
    </row>
    <row r="2712">
      <c r="A2712" t="inlineStr">
        <is>
          <t>2.88</t>
        </is>
      </c>
      <c r="B2712" t="inlineStr">
        <is>
          <t>Resource Junior powder 400g</t>
        </is>
      </c>
      <c r="C2712" t="inlineStr">
        <is>
          <t>protein</t>
        </is>
      </c>
      <c r="D2712" s="10" t="inlineStr">
        <is>
          <t>UNKNOWN</t>
        </is>
      </c>
      <c r="E2712" t="inlineStr">
        <is>
          <t>13.9</t>
        </is>
      </c>
      <c r="F2712">
        <f> 4.0 g/100ml</f>
        <v/>
      </c>
      <c r="G2712" t="inlineStr">
        <is>
          <t>Incompatible units for 'protein': product is g/100g, requirement is g/100ml</t>
        </is>
      </c>
    </row>
    <row r="2713">
      <c r="A2713" t="inlineStr">
        <is>
          <t>2.88</t>
        </is>
      </c>
      <c r="B2713" t="inlineStr">
        <is>
          <t>Resource Junior powder 400g</t>
        </is>
      </c>
      <c r="C2713" t="inlineStr">
        <is>
          <t>volume</t>
        </is>
      </c>
      <c r="D2713" s="10" t="inlineStr">
        <is>
          <t>UNKNOWN</t>
        </is>
      </c>
      <c r="E2713" t="inlineStr">
        <is>
          <t>400.0 g</t>
        </is>
      </c>
      <c r="F2713">
        <f> 200.0 ml</f>
        <v/>
      </c>
      <c r="G2713" t="inlineStr">
        <is>
          <t>Not comparable: product in g, requirement in ml</t>
        </is>
      </c>
    </row>
    <row r="2714">
      <c r="A2714" t="inlineStr">
        <is>
          <t>2.88</t>
        </is>
      </c>
      <c r="B2714" t="inlineStr">
        <is>
          <t>Resource Junior powder 400g</t>
        </is>
      </c>
      <c r="C2714" t="inlineStr">
        <is>
          <t>contains_fiber</t>
        </is>
      </c>
      <c r="D2714" s="10" t="inlineStr">
        <is>
          <t>UNKNOWN</t>
        </is>
      </c>
      <c r="E2714" t="inlineStr">
        <is>
          <t>N/A</t>
        </is>
      </c>
      <c r="F2714" t="inlineStr">
        <is>
          <t>False</t>
        </is>
      </c>
      <c r="G2714" t="inlineStr">
        <is>
          <t>Cannot determine 'contains_fiber' for this product</t>
        </is>
      </c>
    </row>
    <row r="2715">
      <c r="A2715" t="inlineStr">
        <is>
          <t>2.88</t>
        </is>
      </c>
      <c r="B2715" t="inlineStr">
        <is>
          <t>Resource Instant Protein powder 400g</t>
        </is>
      </c>
      <c r="C2715" t="inlineStr">
        <is>
          <t>energy</t>
        </is>
      </c>
      <c r="D2715" s="10" t="inlineStr">
        <is>
          <t>UNKNOWN</t>
        </is>
      </c>
      <c r="E2715" t="inlineStr">
        <is>
          <t>371.0</t>
        </is>
      </c>
      <c r="F2715" t="inlineStr">
        <is>
          <t>1.6-1.7 kkal/ml</t>
        </is>
      </c>
      <c r="G2715" t="inlineStr">
        <is>
          <t>Incompatible units for 'energy': product is kcal/100g, requirement is kcal/100ml</t>
        </is>
      </c>
    </row>
    <row r="2716">
      <c r="A2716" t="inlineStr">
        <is>
          <t>2.88</t>
        </is>
      </c>
      <c r="B2716" t="inlineStr">
        <is>
          <t>Resource Instant Protein powder 400g</t>
        </is>
      </c>
      <c r="C2716" t="inlineStr">
        <is>
          <t>protein</t>
        </is>
      </c>
      <c r="D2716" s="10" t="inlineStr">
        <is>
          <t>UNKNOWN</t>
        </is>
      </c>
      <c r="E2716" t="inlineStr">
        <is>
          <t>90.0</t>
        </is>
      </c>
      <c r="F2716">
        <f> 4.0 g/100ml</f>
        <v/>
      </c>
      <c r="G2716" t="inlineStr">
        <is>
          <t>Incompatible units for 'protein': product is g/100g, requirement is g/100ml</t>
        </is>
      </c>
    </row>
    <row r="2717">
      <c r="A2717" t="inlineStr">
        <is>
          <t>2.88</t>
        </is>
      </c>
      <c r="B2717" t="inlineStr">
        <is>
          <t>Resource Instant Protein powder 400g</t>
        </is>
      </c>
      <c r="C2717" t="inlineStr">
        <is>
          <t>volume</t>
        </is>
      </c>
      <c r="D2717" s="10" t="inlineStr">
        <is>
          <t>UNKNOWN</t>
        </is>
      </c>
      <c r="E2717" t="inlineStr">
        <is>
          <t>400.0 g</t>
        </is>
      </c>
      <c r="F2717">
        <f> 200.0 ml</f>
        <v/>
      </c>
      <c r="G2717" t="inlineStr">
        <is>
          <t>Not comparable: product in g, requirement in ml</t>
        </is>
      </c>
    </row>
    <row r="2718">
      <c r="A2718" t="inlineStr">
        <is>
          <t>2.88</t>
        </is>
      </c>
      <c r="B2718" t="inlineStr">
        <is>
          <t>Resource Instant Protein powder 400g</t>
        </is>
      </c>
      <c r="C2718" t="inlineStr">
        <is>
          <t>contains_fiber</t>
        </is>
      </c>
      <c r="D2718" s="10" t="inlineStr">
        <is>
          <t>UNKNOWN</t>
        </is>
      </c>
      <c r="E2718" t="inlineStr">
        <is>
          <t>N/A</t>
        </is>
      </c>
      <c r="F2718" t="inlineStr">
        <is>
          <t>False</t>
        </is>
      </c>
      <c r="G2718" t="inlineStr">
        <is>
          <t>Cannot determine 'contains_fiber' for this product</t>
        </is>
      </c>
    </row>
    <row r="2719">
      <c r="A2719" t="inlineStr">
        <is>
          <t>2.88</t>
        </is>
      </c>
      <c r="B2719" t="inlineStr">
        <is>
          <t>Resource Glutamin 20x5g</t>
        </is>
      </c>
      <c r="C2719" t="inlineStr">
        <is>
          <t>energy</t>
        </is>
      </c>
      <c r="D2719" s="10" t="inlineStr">
        <is>
          <t>UNKNOWN</t>
        </is>
      </c>
      <c r="E2719" t="inlineStr">
        <is>
          <t>400.0</t>
        </is>
      </c>
      <c r="F2719" t="inlineStr">
        <is>
          <t>1.6-1.7 kkal/ml</t>
        </is>
      </c>
      <c r="G2719" t="inlineStr">
        <is>
          <t>Incompatible units for 'energy': product is kcal/100g, requirement is kcal/100ml</t>
        </is>
      </c>
    </row>
    <row r="2720">
      <c r="A2720" t="inlineStr">
        <is>
          <t>2.88</t>
        </is>
      </c>
      <c r="B2720" t="inlineStr">
        <is>
          <t>Resource Glutamin 20x5g</t>
        </is>
      </c>
      <c r="C2720" t="inlineStr">
        <is>
          <t>protein</t>
        </is>
      </c>
      <c r="D2720" s="10" t="inlineStr">
        <is>
          <t>UNKNOWN</t>
        </is>
      </c>
      <c r="E2720" t="inlineStr">
        <is>
          <t>100.0</t>
        </is>
      </c>
      <c r="F2720">
        <f> 4.0 g/100ml</f>
        <v/>
      </c>
      <c r="G2720" t="inlineStr">
        <is>
          <t>Incompatible units for 'protein': product is g/100g, requirement is g/100ml</t>
        </is>
      </c>
    </row>
    <row r="2721">
      <c r="A2721" t="inlineStr">
        <is>
          <t>2.88</t>
        </is>
      </c>
      <c r="B2721" t="inlineStr">
        <is>
          <t>Resource Glutamin 20x5g</t>
        </is>
      </c>
      <c r="C2721" t="inlineStr">
        <is>
          <t>volume</t>
        </is>
      </c>
      <c r="D2721" s="10" t="inlineStr">
        <is>
          <t>UNKNOWN</t>
        </is>
      </c>
      <c r="E2721" t="inlineStr">
        <is>
          <t>100.0 g</t>
        </is>
      </c>
      <c r="F2721">
        <f> 200.0 ml</f>
        <v/>
      </c>
      <c r="G2721" t="inlineStr">
        <is>
          <t>Not comparable: product in g, requirement in ml</t>
        </is>
      </c>
    </row>
    <row r="2722">
      <c r="A2722" t="inlineStr">
        <is>
          <t>2.88</t>
        </is>
      </c>
      <c r="B2722" t="inlineStr">
        <is>
          <t>Resource Glutamin 20x5g</t>
        </is>
      </c>
      <c r="C2722" t="inlineStr">
        <is>
          <t>contains_fiber</t>
        </is>
      </c>
      <c r="D2722" s="10" t="inlineStr">
        <is>
          <t>UNKNOWN</t>
        </is>
      </c>
      <c r="E2722" t="inlineStr">
        <is>
          <t>N/A</t>
        </is>
      </c>
      <c r="F2722" t="inlineStr">
        <is>
          <t>False</t>
        </is>
      </c>
      <c r="G2722" t="inlineStr">
        <is>
          <t>Cannot determine 'contains_fiber' for this product</t>
        </is>
      </c>
    </row>
    <row r="2723">
      <c r="A2723" t="inlineStr">
        <is>
          <t>2.89</t>
        </is>
      </c>
      <c r="B2723" t="inlineStr">
        <is>
          <t>Resource Junior powder 400g</t>
        </is>
      </c>
      <c r="C2723" t="inlineStr">
        <is>
          <t>energy</t>
        </is>
      </c>
      <c r="D2723" s="10" t="inlineStr">
        <is>
          <t>UNKNOWN</t>
        </is>
      </c>
      <c r="E2723" t="inlineStr">
        <is>
          <t>470.0</t>
        </is>
      </c>
      <c r="F2723" t="inlineStr">
        <is>
          <t>1.1-1.2 kkal/ml</t>
        </is>
      </c>
      <c r="G2723" t="inlineStr">
        <is>
          <t>Incompatible units for 'energy': product is kcal/100g, requirement is kcal/100ml</t>
        </is>
      </c>
    </row>
    <row r="2724">
      <c r="A2724" t="inlineStr">
        <is>
          <t>2.89</t>
        </is>
      </c>
      <c r="B2724" t="inlineStr">
        <is>
          <t>Resource Junior powder 400g</t>
        </is>
      </c>
      <c r="C2724" t="inlineStr">
        <is>
          <t>protein</t>
        </is>
      </c>
      <c r="D2724" s="10" t="inlineStr">
        <is>
          <t>UNKNOWN</t>
        </is>
      </c>
      <c r="E2724" t="inlineStr">
        <is>
          <t>13.9</t>
        </is>
      </c>
      <c r="F2724">
        <f> 10.0 g/100ml</f>
        <v/>
      </c>
      <c r="G2724" t="inlineStr">
        <is>
          <t>Incompatible units for 'protein': product is g/100g, requirement is g/100ml</t>
        </is>
      </c>
    </row>
    <row r="2725">
      <c r="A2725" t="inlineStr">
        <is>
          <t>2.89</t>
        </is>
      </c>
      <c r="B2725" t="inlineStr">
        <is>
          <t>Resource Junior powder 400g</t>
        </is>
      </c>
      <c r="C2725" t="inlineStr">
        <is>
          <t>volume</t>
        </is>
      </c>
      <c r="D2725" s="10" t="inlineStr">
        <is>
          <t>UNKNOWN</t>
        </is>
      </c>
      <c r="E2725" t="inlineStr">
        <is>
          <t>400.0 g</t>
        </is>
      </c>
      <c r="F2725">
        <f> 200.0 ml</f>
        <v/>
      </c>
      <c r="G2725" t="inlineStr">
        <is>
          <t>Not comparable: product in g, requirement in ml</t>
        </is>
      </c>
    </row>
    <row r="2726">
      <c r="A2726" t="inlineStr">
        <is>
          <t>2.89</t>
        </is>
      </c>
      <c r="B2726" t="inlineStr">
        <is>
          <t>Resource Junior powder 400g</t>
        </is>
      </c>
      <c r="C2726" t="inlineStr">
        <is>
          <t>contains_fiber</t>
        </is>
      </c>
      <c r="D2726" s="10" t="inlineStr">
        <is>
          <t>UNKNOWN</t>
        </is>
      </c>
      <c r="E2726" t="inlineStr">
        <is>
          <t>N/A</t>
        </is>
      </c>
      <c r="F2726" t="inlineStr">
        <is>
          <t>False</t>
        </is>
      </c>
      <c r="G2726" t="inlineStr">
        <is>
          <t>Cannot determine 'contains_fiber' for this product</t>
        </is>
      </c>
    </row>
    <row r="2727">
      <c r="A2727" t="inlineStr">
        <is>
          <t>2.89</t>
        </is>
      </c>
      <c r="B2727" t="inlineStr">
        <is>
          <t>Resource Instant Protein powder 400g</t>
        </is>
      </c>
      <c r="C2727" t="inlineStr">
        <is>
          <t>energy</t>
        </is>
      </c>
      <c r="D2727" s="10" t="inlineStr">
        <is>
          <t>UNKNOWN</t>
        </is>
      </c>
      <c r="E2727" t="inlineStr">
        <is>
          <t>371.0</t>
        </is>
      </c>
      <c r="F2727" t="inlineStr">
        <is>
          <t>1.1-1.2 kkal/ml</t>
        </is>
      </c>
      <c r="G2727" t="inlineStr">
        <is>
          <t>Incompatible units for 'energy': product is kcal/100g, requirement is kcal/100ml</t>
        </is>
      </c>
    </row>
    <row r="2728">
      <c r="A2728" t="inlineStr">
        <is>
          <t>2.89</t>
        </is>
      </c>
      <c r="B2728" t="inlineStr">
        <is>
          <t>Resource Instant Protein powder 400g</t>
        </is>
      </c>
      <c r="C2728" t="inlineStr">
        <is>
          <t>protein</t>
        </is>
      </c>
      <c r="D2728" s="10" t="inlineStr">
        <is>
          <t>UNKNOWN</t>
        </is>
      </c>
      <c r="E2728" t="inlineStr">
        <is>
          <t>90.0</t>
        </is>
      </c>
      <c r="F2728">
        <f> 10.0 g/100ml</f>
        <v/>
      </c>
      <c r="G2728" t="inlineStr">
        <is>
          <t>Incompatible units for 'protein': product is g/100g, requirement is g/100ml</t>
        </is>
      </c>
    </row>
    <row r="2729">
      <c r="A2729" t="inlineStr">
        <is>
          <t>2.89</t>
        </is>
      </c>
      <c r="B2729" t="inlineStr">
        <is>
          <t>Resource Instant Protein powder 400g</t>
        </is>
      </c>
      <c r="C2729" t="inlineStr">
        <is>
          <t>volume</t>
        </is>
      </c>
      <c r="D2729" s="10" t="inlineStr">
        <is>
          <t>UNKNOWN</t>
        </is>
      </c>
      <c r="E2729" t="inlineStr">
        <is>
          <t>400.0 g</t>
        </is>
      </c>
      <c r="F2729">
        <f> 200.0 ml</f>
        <v/>
      </c>
      <c r="G2729" t="inlineStr">
        <is>
          <t>Not comparable: product in g, requirement in ml</t>
        </is>
      </c>
    </row>
    <row r="2730">
      <c r="A2730" t="inlineStr">
        <is>
          <t>2.89</t>
        </is>
      </c>
      <c r="B2730" t="inlineStr">
        <is>
          <t>Resource Instant Protein powder 400g</t>
        </is>
      </c>
      <c r="C2730" t="inlineStr">
        <is>
          <t>contains_fiber</t>
        </is>
      </c>
      <c r="D2730" s="10" t="inlineStr">
        <is>
          <t>UNKNOWN</t>
        </is>
      </c>
      <c r="E2730" t="inlineStr">
        <is>
          <t>N/A</t>
        </is>
      </c>
      <c r="F2730" t="inlineStr">
        <is>
          <t>False</t>
        </is>
      </c>
      <c r="G2730" t="inlineStr">
        <is>
          <t>Cannot determine 'contains_fiber' for this product</t>
        </is>
      </c>
    </row>
    <row r="2731">
      <c r="A2731" t="inlineStr">
        <is>
          <t>2.89</t>
        </is>
      </c>
      <c r="B2731" t="inlineStr">
        <is>
          <t>Resource Glutamin 20x5g</t>
        </is>
      </c>
      <c r="C2731" t="inlineStr">
        <is>
          <t>energy</t>
        </is>
      </c>
      <c r="D2731" s="10" t="inlineStr">
        <is>
          <t>UNKNOWN</t>
        </is>
      </c>
      <c r="E2731" t="inlineStr">
        <is>
          <t>400.0</t>
        </is>
      </c>
      <c r="F2731" t="inlineStr">
        <is>
          <t>1.1-1.2 kkal/ml</t>
        </is>
      </c>
      <c r="G2731" t="inlineStr">
        <is>
          <t>Incompatible units for 'energy': product is kcal/100g, requirement is kcal/100ml</t>
        </is>
      </c>
    </row>
    <row r="2732">
      <c r="A2732" t="inlineStr">
        <is>
          <t>2.89</t>
        </is>
      </c>
      <c r="B2732" t="inlineStr">
        <is>
          <t>Resource Glutamin 20x5g</t>
        </is>
      </c>
      <c r="C2732" t="inlineStr">
        <is>
          <t>protein</t>
        </is>
      </c>
      <c r="D2732" s="10" t="inlineStr">
        <is>
          <t>UNKNOWN</t>
        </is>
      </c>
      <c r="E2732" t="inlineStr">
        <is>
          <t>100.0</t>
        </is>
      </c>
      <c r="F2732">
        <f> 10.0 g/100ml</f>
        <v/>
      </c>
      <c r="G2732" t="inlineStr">
        <is>
          <t>Incompatible units for 'protein': product is g/100g, requirement is g/100ml</t>
        </is>
      </c>
    </row>
    <row r="2733">
      <c r="A2733" t="inlineStr">
        <is>
          <t>2.89</t>
        </is>
      </c>
      <c r="B2733" t="inlineStr">
        <is>
          <t>Resource Glutamin 20x5g</t>
        </is>
      </c>
      <c r="C2733" t="inlineStr">
        <is>
          <t>volume</t>
        </is>
      </c>
      <c r="D2733" s="10" t="inlineStr">
        <is>
          <t>UNKNOWN</t>
        </is>
      </c>
      <c r="E2733" t="inlineStr">
        <is>
          <t>100.0 g</t>
        </is>
      </c>
      <c r="F2733">
        <f> 200.0 ml</f>
        <v/>
      </c>
      <c r="G2733" t="inlineStr">
        <is>
          <t>Not comparable: product in g, requirement in ml</t>
        </is>
      </c>
    </row>
    <row r="2734">
      <c r="A2734" t="inlineStr">
        <is>
          <t>2.89</t>
        </is>
      </c>
      <c r="B2734" t="inlineStr">
        <is>
          <t>Resource Glutamin 20x5g</t>
        </is>
      </c>
      <c r="C2734" t="inlineStr">
        <is>
          <t>contains_fiber</t>
        </is>
      </c>
      <c r="D2734" s="10" t="inlineStr">
        <is>
          <t>UNKNOWN</t>
        </is>
      </c>
      <c r="E2734" t="inlineStr">
        <is>
          <t>N/A</t>
        </is>
      </c>
      <c r="F2734" t="inlineStr">
        <is>
          <t>False</t>
        </is>
      </c>
      <c r="G2734" t="inlineStr">
        <is>
          <t>Cannot determine 'contains_fiber' for this product</t>
        </is>
      </c>
    </row>
    <row r="2735">
      <c r="A2735" t="inlineStr">
        <is>
          <t>2.90</t>
        </is>
      </c>
      <c r="B2735" t="inlineStr">
        <is>
          <t>Resource Junior powder 400g</t>
        </is>
      </c>
      <c r="C2735" t="inlineStr">
        <is>
          <t>energy</t>
        </is>
      </c>
      <c r="D2735" s="10" t="inlineStr">
        <is>
          <t>UNKNOWN</t>
        </is>
      </c>
      <c r="E2735" t="inlineStr">
        <is>
          <t>470.0</t>
        </is>
      </c>
      <c r="F2735" t="inlineStr">
        <is>
          <t>1.1-1.2 kkal/ml</t>
        </is>
      </c>
      <c r="G2735" t="inlineStr">
        <is>
          <t>Incompatible units for 'energy': product is kcal/100g, requirement is kcal/100ml</t>
        </is>
      </c>
    </row>
    <row r="2736">
      <c r="A2736" t="inlineStr">
        <is>
          <t>2.90</t>
        </is>
      </c>
      <c r="B2736" t="inlineStr">
        <is>
          <t>Resource Junior powder 400g</t>
        </is>
      </c>
      <c r="C2736" t="inlineStr">
        <is>
          <t>protein</t>
        </is>
      </c>
      <c r="D2736" s="10" t="inlineStr">
        <is>
          <t>UNKNOWN</t>
        </is>
      </c>
      <c r="E2736" t="inlineStr">
        <is>
          <t>13.9</t>
        </is>
      </c>
      <c r="F2736">
        <f> 10.0 g/100ml</f>
        <v/>
      </c>
      <c r="G2736" t="inlineStr">
        <is>
          <t>Incompatible units for 'protein': product is g/100g, requirement is g/100ml</t>
        </is>
      </c>
    </row>
    <row r="2737">
      <c r="A2737" t="inlineStr">
        <is>
          <t>2.90</t>
        </is>
      </c>
      <c r="B2737" t="inlineStr">
        <is>
          <t>Resource Junior powder 400g</t>
        </is>
      </c>
      <c r="C2737" t="inlineStr">
        <is>
          <t>volume</t>
        </is>
      </c>
      <c r="D2737" s="10" t="inlineStr">
        <is>
          <t>UNKNOWN</t>
        </is>
      </c>
      <c r="E2737" t="inlineStr">
        <is>
          <t>400.0 g</t>
        </is>
      </c>
      <c r="F2737">
        <f> 200.0 ml</f>
        <v/>
      </c>
      <c r="G2737" t="inlineStr">
        <is>
          <t>Not comparable: product in g, requirement in ml</t>
        </is>
      </c>
    </row>
    <row r="2738">
      <c r="A2738" t="inlineStr">
        <is>
          <t>2.90</t>
        </is>
      </c>
      <c r="B2738" t="inlineStr">
        <is>
          <t>Resource Junior powder 400g</t>
        </is>
      </c>
      <c r="C2738" t="inlineStr">
        <is>
          <t>contains_fiber</t>
        </is>
      </c>
      <c r="D2738" s="10" t="inlineStr">
        <is>
          <t>UNKNOWN</t>
        </is>
      </c>
      <c r="E2738" t="inlineStr">
        <is>
          <t>N/A</t>
        </is>
      </c>
      <c r="F2738" t="inlineStr">
        <is>
          <t>False</t>
        </is>
      </c>
      <c r="G2738" t="inlineStr">
        <is>
          <t>Cannot determine 'contains_fiber' for this product</t>
        </is>
      </c>
    </row>
    <row r="2739">
      <c r="A2739" t="inlineStr">
        <is>
          <t>2.90</t>
        </is>
      </c>
      <c r="B2739" t="inlineStr">
        <is>
          <t>Resource Instant Protein powder 400g</t>
        </is>
      </c>
      <c r="C2739" t="inlineStr">
        <is>
          <t>energy</t>
        </is>
      </c>
      <c r="D2739" s="10" t="inlineStr">
        <is>
          <t>UNKNOWN</t>
        </is>
      </c>
      <c r="E2739" t="inlineStr">
        <is>
          <t>371.0</t>
        </is>
      </c>
      <c r="F2739" t="inlineStr">
        <is>
          <t>1.1-1.2 kkal/ml</t>
        </is>
      </c>
      <c r="G2739" t="inlineStr">
        <is>
          <t>Incompatible units for 'energy': product is kcal/100g, requirement is kcal/100ml</t>
        </is>
      </c>
    </row>
    <row r="2740">
      <c r="A2740" t="inlineStr">
        <is>
          <t>2.90</t>
        </is>
      </c>
      <c r="B2740" t="inlineStr">
        <is>
          <t>Resource Instant Protein powder 400g</t>
        </is>
      </c>
      <c r="C2740" t="inlineStr">
        <is>
          <t>protein</t>
        </is>
      </c>
      <c r="D2740" s="10" t="inlineStr">
        <is>
          <t>UNKNOWN</t>
        </is>
      </c>
      <c r="E2740" t="inlineStr">
        <is>
          <t>90.0</t>
        </is>
      </c>
      <c r="F2740">
        <f> 10.0 g/100ml</f>
        <v/>
      </c>
      <c r="G2740" t="inlineStr">
        <is>
          <t>Incompatible units for 'protein': product is g/100g, requirement is g/100ml</t>
        </is>
      </c>
    </row>
    <row r="2741">
      <c r="A2741" t="inlineStr">
        <is>
          <t>2.90</t>
        </is>
      </c>
      <c r="B2741" t="inlineStr">
        <is>
          <t>Resource Instant Protein powder 400g</t>
        </is>
      </c>
      <c r="C2741" t="inlineStr">
        <is>
          <t>volume</t>
        </is>
      </c>
      <c r="D2741" s="10" t="inlineStr">
        <is>
          <t>UNKNOWN</t>
        </is>
      </c>
      <c r="E2741" t="inlineStr">
        <is>
          <t>400.0 g</t>
        </is>
      </c>
      <c r="F2741">
        <f> 200.0 ml</f>
        <v/>
      </c>
      <c r="G2741" t="inlineStr">
        <is>
          <t>Not comparable: product in g, requirement in ml</t>
        </is>
      </c>
    </row>
    <row r="2742">
      <c r="A2742" t="inlineStr">
        <is>
          <t>2.90</t>
        </is>
      </c>
      <c r="B2742" t="inlineStr">
        <is>
          <t>Resource Instant Protein powder 400g</t>
        </is>
      </c>
      <c r="C2742" t="inlineStr">
        <is>
          <t>contains_fiber</t>
        </is>
      </c>
      <c r="D2742" s="10" t="inlineStr">
        <is>
          <t>UNKNOWN</t>
        </is>
      </c>
      <c r="E2742" t="inlineStr">
        <is>
          <t>N/A</t>
        </is>
      </c>
      <c r="F2742" t="inlineStr">
        <is>
          <t>False</t>
        </is>
      </c>
      <c r="G2742" t="inlineStr">
        <is>
          <t>Cannot determine 'contains_fiber' for this product</t>
        </is>
      </c>
    </row>
    <row r="2743">
      <c r="A2743" t="inlineStr">
        <is>
          <t>2.90</t>
        </is>
      </c>
      <c r="B2743" t="inlineStr">
        <is>
          <t>Resource Glutamin 20x5g</t>
        </is>
      </c>
      <c r="C2743" t="inlineStr">
        <is>
          <t>energy</t>
        </is>
      </c>
      <c r="D2743" s="10" t="inlineStr">
        <is>
          <t>UNKNOWN</t>
        </is>
      </c>
      <c r="E2743" t="inlineStr">
        <is>
          <t>400.0</t>
        </is>
      </c>
      <c r="F2743" t="inlineStr">
        <is>
          <t>1.1-1.2 kkal/ml</t>
        </is>
      </c>
      <c r="G2743" t="inlineStr">
        <is>
          <t>Incompatible units for 'energy': product is kcal/100g, requirement is kcal/100ml</t>
        </is>
      </c>
    </row>
    <row r="2744">
      <c r="A2744" t="inlineStr">
        <is>
          <t>2.90</t>
        </is>
      </c>
      <c r="B2744" t="inlineStr">
        <is>
          <t>Resource Glutamin 20x5g</t>
        </is>
      </c>
      <c r="C2744" t="inlineStr">
        <is>
          <t>protein</t>
        </is>
      </c>
      <c r="D2744" s="10" t="inlineStr">
        <is>
          <t>UNKNOWN</t>
        </is>
      </c>
      <c r="E2744" t="inlineStr">
        <is>
          <t>100.0</t>
        </is>
      </c>
      <c r="F2744">
        <f> 10.0 g/100ml</f>
        <v/>
      </c>
      <c r="G2744" t="inlineStr">
        <is>
          <t>Incompatible units for 'protein': product is g/100g, requirement is g/100ml</t>
        </is>
      </c>
    </row>
    <row r="2745">
      <c r="A2745" t="inlineStr">
        <is>
          <t>2.90</t>
        </is>
      </c>
      <c r="B2745" t="inlineStr">
        <is>
          <t>Resource Glutamin 20x5g</t>
        </is>
      </c>
      <c r="C2745" t="inlineStr">
        <is>
          <t>volume</t>
        </is>
      </c>
      <c r="D2745" s="10" t="inlineStr">
        <is>
          <t>UNKNOWN</t>
        </is>
      </c>
      <c r="E2745" t="inlineStr">
        <is>
          <t>100.0 g</t>
        </is>
      </c>
      <c r="F2745">
        <f> 200.0 ml</f>
        <v/>
      </c>
      <c r="G2745" t="inlineStr">
        <is>
          <t>Not comparable: product in g, requirement in ml</t>
        </is>
      </c>
    </row>
    <row r="2746">
      <c r="A2746" t="inlineStr">
        <is>
          <t>2.90</t>
        </is>
      </c>
      <c r="B2746" t="inlineStr">
        <is>
          <t>Resource Glutamin 20x5g</t>
        </is>
      </c>
      <c r="C2746" t="inlineStr">
        <is>
          <t>contains_fiber</t>
        </is>
      </c>
      <c r="D2746" s="10" t="inlineStr">
        <is>
          <t>UNKNOWN</t>
        </is>
      </c>
      <c r="E2746" t="inlineStr">
        <is>
          <t>N/A</t>
        </is>
      </c>
      <c r="F2746" t="inlineStr">
        <is>
          <t>False</t>
        </is>
      </c>
      <c r="G2746" t="inlineStr">
        <is>
          <t>Cannot determine 'contains_fiber' for this product</t>
        </is>
      </c>
    </row>
    <row r="2747">
      <c r="A2747" t="inlineStr">
        <is>
          <t>2.91</t>
        </is>
      </c>
      <c r="B2747" t="inlineStr">
        <is>
          <t>Resource Junior powder 400g</t>
        </is>
      </c>
      <c r="C2747" t="inlineStr">
        <is>
          <t>energy</t>
        </is>
      </c>
      <c r="D2747" s="10" t="inlineStr">
        <is>
          <t>UNKNOWN</t>
        </is>
      </c>
      <c r="E2747" t="inlineStr">
        <is>
          <t>470.0</t>
        </is>
      </c>
      <c r="F2747" t="inlineStr">
        <is>
          <t>1.1-1.2 kkal/ml</t>
        </is>
      </c>
      <c r="G2747" t="inlineStr">
        <is>
          <t>Incompatible units for 'energy': product is kcal/100g, requirement is kcal/100ml</t>
        </is>
      </c>
    </row>
    <row r="2748">
      <c r="A2748" t="inlineStr">
        <is>
          <t>2.91</t>
        </is>
      </c>
      <c r="B2748" t="inlineStr">
        <is>
          <t>Resource Junior powder 400g</t>
        </is>
      </c>
      <c r="C2748" t="inlineStr">
        <is>
          <t>protein</t>
        </is>
      </c>
      <c r="D2748" s="10" t="inlineStr">
        <is>
          <t>UNKNOWN</t>
        </is>
      </c>
      <c r="E2748" t="inlineStr">
        <is>
          <t>13.9</t>
        </is>
      </c>
      <c r="F2748">
        <f> 10.0 g/100ml</f>
        <v/>
      </c>
      <c r="G2748" t="inlineStr">
        <is>
          <t>Incompatible units for 'protein': product is g/100g, requirement is g/100ml</t>
        </is>
      </c>
    </row>
    <row r="2749">
      <c r="A2749" t="inlineStr">
        <is>
          <t>2.91</t>
        </is>
      </c>
      <c r="B2749" t="inlineStr">
        <is>
          <t>Resource Junior powder 400g</t>
        </is>
      </c>
      <c r="C2749" t="inlineStr">
        <is>
          <t>volume</t>
        </is>
      </c>
      <c r="D2749" s="10" t="inlineStr">
        <is>
          <t>UNKNOWN</t>
        </is>
      </c>
      <c r="E2749" t="inlineStr">
        <is>
          <t>400.0 g</t>
        </is>
      </c>
      <c r="F2749">
        <f> 200.0 ml</f>
        <v/>
      </c>
      <c r="G2749" t="inlineStr">
        <is>
          <t>Not comparable: product in g, requirement in ml</t>
        </is>
      </c>
    </row>
    <row r="2750">
      <c r="A2750" t="inlineStr">
        <is>
          <t>2.91</t>
        </is>
      </c>
      <c r="B2750" t="inlineStr">
        <is>
          <t>Resource Junior powder 400g</t>
        </is>
      </c>
      <c r="C2750" t="inlineStr">
        <is>
          <t>contains_fiber</t>
        </is>
      </c>
      <c r="D2750" s="10" t="inlineStr">
        <is>
          <t>UNKNOWN</t>
        </is>
      </c>
      <c r="E2750" t="inlineStr">
        <is>
          <t>N/A</t>
        </is>
      </c>
      <c r="F2750" t="inlineStr">
        <is>
          <t>False</t>
        </is>
      </c>
      <c r="G2750" t="inlineStr">
        <is>
          <t>Cannot determine 'contains_fiber' for this product</t>
        </is>
      </c>
    </row>
    <row r="2751">
      <c r="A2751" t="inlineStr">
        <is>
          <t>2.91</t>
        </is>
      </c>
      <c r="B2751" t="inlineStr">
        <is>
          <t>Resource Instant Protein powder 400g</t>
        </is>
      </c>
      <c r="C2751" t="inlineStr">
        <is>
          <t>energy</t>
        </is>
      </c>
      <c r="D2751" s="10" t="inlineStr">
        <is>
          <t>UNKNOWN</t>
        </is>
      </c>
      <c r="E2751" t="inlineStr">
        <is>
          <t>371.0</t>
        </is>
      </c>
      <c r="F2751" t="inlineStr">
        <is>
          <t>1.1-1.2 kkal/ml</t>
        </is>
      </c>
      <c r="G2751" t="inlineStr">
        <is>
          <t>Incompatible units for 'energy': product is kcal/100g, requirement is kcal/100ml</t>
        </is>
      </c>
    </row>
    <row r="2752">
      <c r="A2752" t="inlineStr">
        <is>
          <t>2.91</t>
        </is>
      </c>
      <c r="B2752" t="inlineStr">
        <is>
          <t>Resource Instant Protein powder 400g</t>
        </is>
      </c>
      <c r="C2752" t="inlineStr">
        <is>
          <t>protein</t>
        </is>
      </c>
      <c r="D2752" s="10" t="inlineStr">
        <is>
          <t>UNKNOWN</t>
        </is>
      </c>
      <c r="E2752" t="inlineStr">
        <is>
          <t>90.0</t>
        </is>
      </c>
      <c r="F2752">
        <f> 10.0 g/100ml</f>
        <v/>
      </c>
      <c r="G2752" t="inlineStr">
        <is>
          <t>Incompatible units for 'protein': product is g/100g, requirement is g/100ml</t>
        </is>
      </c>
    </row>
    <row r="2753">
      <c r="A2753" t="inlineStr">
        <is>
          <t>2.91</t>
        </is>
      </c>
      <c r="B2753" t="inlineStr">
        <is>
          <t>Resource Instant Protein powder 400g</t>
        </is>
      </c>
      <c r="C2753" t="inlineStr">
        <is>
          <t>volume</t>
        </is>
      </c>
      <c r="D2753" s="10" t="inlineStr">
        <is>
          <t>UNKNOWN</t>
        </is>
      </c>
      <c r="E2753" t="inlineStr">
        <is>
          <t>400.0 g</t>
        </is>
      </c>
      <c r="F2753">
        <f> 200.0 ml</f>
        <v/>
      </c>
      <c r="G2753" t="inlineStr">
        <is>
          <t>Not comparable: product in g, requirement in ml</t>
        </is>
      </c>
    </row>
    <row r="2754">
      <c r="A2754" t="inlineStr">
        <is>
          <t>2.91</t>
        </is>
      </c>
      <c r="B2754" t="inlineStr">
        <is>
          <t>Resource Instant Protein powder 400g</t>
        </is>
      </c>
      <c r="C2754" t="inlineStr">
        <is>
          <t>contains_fiber</t>
        </is>
      </c>
      <c r="D2754" s="10" t="inlineStr">
        <is>
          <t>UNKNOWN</t>
        </is>
      </c>
      <c r="E2754" t="inlineStr">
        <is>
          <t>N/A</t>
        </is>
      </c>
      <c r="F2754" t="inlineStr">
        <is>
          <t>False</t>
        </is>
      </c>
      <c r="G2754" t="inlineStr">
        <is>
          <t>Cannot determine 'contains_fiber' for this product</t>
        </is>
      </c>
    </row>
    <row r="2755">
      <c r="A2755" t="inlineStr">
        <is>
          <t>2.91</t>
        </is>
      </c>
      <c r="B2755" t="inlineStr">
        <is>
          <t>Resource Glutamin 20x5g</t>
        </is>
      </c>
      <c r="C2755" t="inlineStr">
        <is>
          <t>energy</t>
        </is>
      </c>
      <c r="D2755" s="10" t="inlineStr">
        <is>
          <t>UNKNOWN</t>
        </is>
      </c>
      <c r="E2755" t="inlineStr">
        <is>
          <t>400.0</t>
        </is>
      </c>
      <c r="F2755" t="inlineStr">
        <is>
          <t>1.1-1.2 kkal/ml</t>
        </is>
      </c>
      <c r="G2755" t="inlineStr">
        <is>
          <t>Incompatible units for 'energy': product is kcal/100g, requirement is kcal/100ml</t>
        </is>
      </c>
    </row>
    <row r="2756">
      <c r="A2756" t="inlineStr">
        <is>
          <t>2.91</t>
        </is>
      </c>
      <c r="B2756" t="inlineStr">
        <is>
          <t>Resource Glutamin 20x5g</t>
        </is>
      </c>
      <c r="C2756" t="inlineStr">
        <is>
          <t>protein</t>
        </is>
      </c>
      <c r="D2756" s="10" t="inlineStr">
        <is>
          <t>UNKNOWN</t>
        </is>
      </c>
      <c r="E2756" t="inlineStr">
        <is>
          <t>100.0</t>
        </is>
      </c>
      <c r="F2756">
        <f> 10.0 g/100ml</f>
        <v/>
      </c>
      <c r="G2756" t="inlineStr">
        <is>
          <t>Incompatible units for 'protein': product is g/100g, requirement is g/100ml</t>
        </is>
      </c>
    </row>
    <row r="2757">
      <c r="A2757" t="inlineStr">
        <is>
          <t>2.91</t>
        </is>
      </c>
      <c r="B2757" t="inlineStr">
        <is>
          <t>Resource Glutamin 20x5g</t>
        </is>
      </c>
      <c r="C2757" t="inlineStr">
        <is>
          <t>volume</t>
        </is>
      </c>
      <c r="D2757" s="10" t="inlineStr">
        <is>
          <t>UNKNOWN</t>
        </is>
      </c>
      <c r="E2757" t="inlineStr">
        <is>
          <t>100.0 g</t>
        </is>
      </c>
      <c r="F2757">
        <f> 200.0 ml</f>
        <v/>
      </c>
      <c r="G2757" t="inlineStr">
        <is>
          <t>Not comparable: product in g, requirement in ml</t>
        </is>
      </c>
    </row>
    <row r="2758">
      <c r="A2758" t="inlineStr">
        <is>
          <t>2.91</t>
        </is>
      </c>
      <c r="B2758" t="inlineStr">
        <is>
          <t>Resource Glutamin 20x5g</t>
        </is>
      </c>
      <c r="C2758" t="inlineStr">
        <is>
          <t>contains_fiber</t>
        </is>
      </c>
      <c r="D2758" s="10" t="inlineStr">
        <is>
          <t>UNKNOWN</t>
        </is>
      </c>
      <c r="E2758" t="inlineStr">
        <is>
          <t>N/A</t>
        </is>
      </c>
      <c r="F2758" t="inlineStr">
        <is>
          <t>False</t>
        </is>
      </c>
      <c r="G2758" t="inlineStr">
        <is>
          <t>Cannot determine 'contains_fiber' for this product</t>
        </is>
      </c>
    </row>
    <row r="2759">
      <c r="A2759" t="inlineStr">
        <is>
          <t>2.92</t>
        </is>
      </c>
      <c r="B2759" t="inlineStr">
        <is>
          <t>Resource Instant Protein powder 400g</t>
        </is>
      </c>
      <c r="C2759" t="inlineStr">
        <is>
          <t>energy</t>
        </is>
      </c>
      <c r="D2759" s="10" t="inlineStr">
        <is>
          <t>UNKNOWN</t>
        </is>
      </c>
      <c r="E2759" t="inlineStr">
        <is>
          <t>371.0</t>
        </is>
      </c>
      <c r="F2759" t="inlineStr">
        <is>
          <t>&lt;= 1.05 kkal/ml</t>
        </is>
      </c>
      <c r="G2759" t="inlineStr">
        <is>
          <t>Incompatible units for 'energy': product is kcal/100g, requirement is kcal/100ml</t>
        </is>
      </c>
    </row>
    <row r="2760">
      <c r="A2760" t="inlineStr">
        <is>
          <t>2.92</t>
        </is>
      </c>
      <c r="B2760" t="inlineStr">
        <is>
          <t>Resource Instant Protein powder 400g</t>
        </is>
      </c>
      <c r="C2760" t="inlineStr">
        <is>
          <t>protein</t>
        </is>
      </c>
      <c r="D2760" s="10" t="inlineStr">
        <is>
          <t>UNKNOWN</t>
        </is>
      </c>
      <c r="E2760" t="inlineStr">
        <is>
          <t>90.0</t>
        </is>
      </c>
      <c r="F2760">
        <f> 5.0 g/100ml</f>
        <v/>
      </c>
      <c r="G2760" t="inlineStr">
        <is>
          <t>Incompatible units for 'protein': product is g/100g, requirement is g/100ml</t>
        </is>
      </c>
    </row>
    <row r="2761">
      <c r="A2761" t="inlineStr">
        <is>
          <t>2.92</t>
        </is>
      </c>
      <c r="B2761" t="inlineStr">
        <is>
          <t>Resource Instant Protein powder 400g</t>
        </is>
      </c>
      <c r="C2761" t="inlineStr">
        <is>
          <t>carbohydrates</t>
        </is>
      </c>
      <c r="D2761" s="9" t="inlineStr">
        <is>
          <t>PASS</t>
        </is>
      </c>
      <c r="E2761" t="inlineStr">
        <is>
          <t>0.5 g/100g</t>
        </is>
      </c>
      <c r="F2761" t="inlineStr">
        <is>
          <t>&lt;= 12.0 g/100g</t>
        </is>
      </c>
      <c r="G2761" t="inlineStr"/>
    </row>
    <row r="2762">
      <c r="A2762" t="inlineStr">
        <is>
          <t>2.92</t>
        </is>
      </c>
      <c r="B2762" t="inlineStr">
        <is>
          <t>Resource Instant Protein powder 400g</t>
        </is>
      </c>
      <c r="C2762" t="inlineStr">
        <is>
          <t>volume</t>
        </is>
      </c>
      <c r="D2762" s="10" t="inlineStr">
        <is>
          <t>UNKNOWN</t>
        </is>
      </c>
      <c r="E2762" t="inlineStr">
        <is>
          <t>400.0 g</t>
        </is>
      </c>
      <c r="F2762">
        <f> 330.0 ml</f>
        <v/>
      </c>
      <c r="G2762" t="inlineStr">
        <is>
          <t>Not comparable: product in g, requirement in ml</t>
        </is>
      </c>
    </row>
    <row r="2763">
      <c r="A2763" t="inlineStr">
        <is>
          <t>2.92</t>
        </is>
      </c>
      <c r="B2763" t="inlineStr">
        <is>
          <t>Resource Instant Protein powder 400g</t>
        </is>
      </c>
      <c r="C2763" t="inlineStr">
        <is>
          <t>contains_fiber</t>
        </is>
      </c>
      <c r="D2763" s="10" t="inlineStr">
        <is>
          <t>UNKNOWN</t>
        </is>
      </c>
      <c r="E2763" t="inlineStr">
        <is>
          <t>N/A</t>
        </is>
      </c>
      <c r="F2763" t="inlineStr">
        <is>
          <t>True</t>
        </is>
      </c>
      <c r="G2763" t="inlineStr">
        <is>
          <t>Cannot determine 'contains_fiber' for this product</t>
        </is>
      </c>
    </row>
    <row r="2764">
      <c r="A2764" t="inlineStr">
        <is>
          <t>2.92</t>
        </is>
      </c>
      <c r="B2764" t="inlineStr">
        <is>
          <t>Resource Glutamin 20x5g</t>
        </is>
      </c>
      <c r="C2764" t="inlineStr">
        <is>
          <t>energy</t>
        </is>
      </c>
      <c r="D2764" s="10" t="inlineStr">
        <is>
          <t>UNKNOWN</t>
        </is>
      </c>
      <c r="E2764" t="inlineStr">
        <is>
          <t>400.0</t>
        </is>
      </c>
      <c r="F2764" t="inlineStr">
        <is>
          <t>&lt;= 1.05 kkal/ml</t>
        </is>
      </c>
      <c r="G2764" t="inlineStr">
        <is>
          <t>Incompatible units for 'energy': product is kcal/100g, requirement is kcal/100ml</t>
        </is>
      </c>
    </row>
    <row r="2765">
      <c r="A2765" t="inlineStr">
        <is>
          <t>2.92</t>
        </is>
      </c>
      <c r="B2765" t="inlineStr">
        <is>
          <t>Resource Glutamin 20x5g</t>
        </is>
      </c>
      <c r="C2765" t="inlineStr">
        <is>
          <t>protein</t>
        </is>
      </c>
      <c r="D2765" s="10" t="inlineStr">
        <is>
          <t>UNKNOWN</t>
        </is>
      </c>
      <c r="E2765" t="inlineStr">
        <is>
          <t>100.0</t>
        </is>
      </c>
      <c r="F2765">
        <f> 5.0 g/100ml</f>
        <v/>
      </c>
      <c r="G2765" t="inlineStr">
        <is>
          <t>Incompatible units for 'protein': product is g/100g, requirement is g/100ml</t>
        </is>
      </c>
    </row>
    <row r="2766">
      <c r="A2766" t="inlineStr">
        <is>
          <t>2.92</t>
        </is>
      </c>
      <c r="B2766" t="inlineStr">
        <is>
          <t>Resource Glutamin 20x5g</t>
        </is>
      </c>
      <c r="C2766" t="inlineStr">
        <is>
          <t>carbohydrates</t>
        </is>
      </c>
      <c r="D2766" s="10" t="inlineStr">
        <is>
          <t>UNKNOWN</t>
        </is>
      </c>
      <c r="E2766" t="inlineStr">
        <is>
          <t>N/A</t>
        </is>
      </c>
      <c r="F2766" t="inlineStr">
        <is>
          <t>&lt;= 12.0 g/100g</t>
        </is>
      </c>
      <c r="G2766" t="inlineStr">
        <is>
          <t>Product has no value for 'carbohydrates'</t>
        </is>
      </c>
    </row>
    <row r="2767">
      <c r="A2767" t="inlineStr">
        <is>
          <t>2.92</t>
        </is>
      </c>
      <c r="B2767" t="inlineStr">
        <is>
          <t>Resource Glutamin 20x5g</t>
        </is>
      </c>
      <c r="C2767" t="inlineStr">
        <is>
          <t>volume</t>
        </is>
      </c>
      <c r="D2767" s="10" t="inlineStr">
        <is>
          <t>UNKNOWN</t>
        </is>
      </c>
      <c r="E2767" t="inlineStr">
        <is>
          <t>100.0 g</t>
        </is>
      </c>
      <c r="F2767">
        <f> 330.0 ml</f>
        <v/>
      </c>
      <c r="G2767" t="inlineStr">
        <is>
          <t>Not comparable: product in g, requirement in ml</t>
        </is>
      </c>
    </row>
    <row r="2768">
      <c r="A2768" t="inlineStr">
        <is>
          <t>2.92</t>
        </is>
      </c>
      <c r="B2768" t="inlineStr">
        <is>
          <t>Resource Glutamin 20x5g</t>
        </is>
      </c>
      <c r="C2768" t="inlineStr">
        <is>
          <t>contains_fiber</t>
        </is>
      </c>
      <c r="D2768" s="10" t="inlineStr">
        <is>
          <t>UNKNOWN</t>
        </is>
      </c>
      <c r="E2768" t="inlineStr">
        <is>
          <t>N/A</t>
        </is>
      </c>
      <c r="F2768" t="inlineStr">
        <is>
          <t>True</t>
        </is>
      </c>
      <c r="G2768" t="inlineStr">
        <is>
          <t>Cannot determine 'contains_fiber' for this product</t>
        </is>
      </c>
    </row>
    <row r="2769">
      <c r="A2769" t="inlineStr">
        <is>
          <t>2.92</t>
        </is>
      </c>
      <c r="B2769" t="inlineStr">
        <is>
          <t>Novasource GI Balance 500 ml</t>
        </is>
      </c>
      <c r="C2769" t="inlineStr">
        <is>
          <t>energy</t>
        </is>
      </c>
      <c r="D2769" s="9" t="inlineStr">
        <is>
          <t>PASS</t>
        </is>
      </c>
      <c r="E2769" t="inlineStr">
        <is>
          <t>107.0 kcal/100ml</t>
        </is>
      </c>
      <c r="F2769" t="inlineStr">
        <is>
          <t>&lt;= 105.0 kcal/100ml</t>
        </is>
      </c>
      <c r="G2769" t="inlineStr"/>
    </row>
    <row r="2770">
      <c r="A2770" t="inlineStr">
        <is>
          <t>2.92</t>
        </is>
      </c>
      <c r="B2770" t="inlineStr">
        <is>
          <t>Novasource GI Balance 500 ml</t>
        </is>
      </c>
      <c r="C2770" t="inlineStr">
        <is>
          <t>protein</t>
        </is>
      </c>
      <c r="D2770" s="9" t="inlineStr">
        <is>
          <t>PASS</t>
        </is>
      </c>
      <c r="E2770" t="inlineStr">
        <is>
          <t>4.8 g/100ml</t>
        </is>
      </c>
      <c r="F2770">
        <f> 5.0 g/100ml</f>
        <v/>
      </c>
      <c r="G2770" t="inlineStr"/>
    </row>
    <row r="2771">
      <c r="A2771" t="inlineStr">
        <is>
          <t>2.92</t>
        </is>
      </c>
      <c r="B2771" t="inlineStr">
        <is>
          <t>Novasource GI Balance 500 ml</t>
        </is>
      </c>
      <c r="C2771" t="inlineStr">
        <is>
          <t>carbohydrates</t>
        </is>
      </c>
      <c r="D2771" s="10" t="inlineStr">
        <is>
          <t>UNKNOWN</t>
        </is>
      </c>
      <c r="E2771" t="inlineStr">
        <is>
          <t>10.5</t>
        </is>
      </c>
      <c r="F2771" t="inlineStr">
        <is>
          <t>&lt;= 12.0 g/100g</t>
        </is>
      </c>
      <c r="G2771" t="inlineStr">
        <is>
          <t>Incompatible units for 'carbohydrates': product is g/100ml, requirement is g/100g</t>
        </is>
      </c>
    </row>
    <row r="2772">
      <c r="A2772" t="inlineStr">
        <is>
          <t>2.92</t>
        </is>
      </c>
      <c r="B2772" t="inlineStr">
        <is>
          <t>Novasource GI Balance 500 ml</t>
        </is>
      </c>
      <c r="C2772" t="inlineStr">
        <is>
          <t>volume</t>
        </is>
      </c>
      <c r="D2772" s="11" t="inlineStr">
        <is>
          <t>FAIL</t>
        </is>
      </c>
      <c r="E2772" t="inlineStr">
        <is>
          <t>500.0 ml</t>
        </is>
      </c>
      <c r="F2772">
        <f> 330.0 ml</f>
        <v/>
      </c>
      <c r="G2772" t="inlineStr">
        <is>
          <t>500.0 ml != 330.0 ml</t>
        </is>
      </c>
    </row>
    <row r="2773">
      <c r="A2773" t="inlineStr">
        <is>
          <t>2.92</t>
        </is>
      </c>
      <c r="B2773" t="inlineStr">
        <is>
          <t>Novasource GI Balance 500 ml</t>
        </is>
      </c>
      <c r="C2773" t="inlineStr">
        <is>
          <t>contains_fiber</t>
        </is>
      </c>
      <c r="D2773" s="9" t="inlineStr">
        <is>
          <t>PASS</t>
        </is>
      </c>
      <c r="E2773" t="inlineStr">
        <is>
          <t>fiber=2.0 g/100ml</t>
        </is>
      </c>
      <c r="F2773" t="inlineStr">
        <is>
          <t>contains fiber</t>
        </is>
      </c>
      <c r="G2773" t="inlineStr"/>
    </row>
    <row r="2774">
      <c r="A2774" t="inlineStr">
        <is>
          <t>2.93</t>
        </is>
      </c>
      <c r="B2774" t="inlineStr">
        <is>
          <t>Resource Instant Protein powder 400g</t>
        </is>
      </c>
      <c r="C2774" t="inlineStr">
        <is>
          <t>energy</t>
        </is>
      </c>
      <c r="D2774" s="10" t="inlineStr">
        <is>
          <t>UNKNOWN</t>
        </is>
      </c>
      <c r="E2774" t="inlineStr">
        <is>
          <t>371.0</t>
        </is>
      </c>
      <c r="F2774" t="inlineStr">
        <is>
          <t>&lt;= 1.05 kkal/ml</t>
        </is>
      </c>
      <c r="G2774" t="inlineStr">
        <is>
          <t>Incompatible units for 'energy': product is kcal/100g, requirement is kcal/100ml</t>
        </is>
      </c>
    </row>
    <row r="2775">
      <c r="A2775" t="inlineStr">
        <is>
          <t>2.93</t>
        </is>
      </c>
      <c r="B2775" t="inlineStr">
        <is>
          <t>Resource Instant Protein powder 400g</t>
        </is>
      </c>
      <c r="C2775" t="inlineStr">
        <is>
          <t>protein</t>
        </is>
      </c>
      <c r="D2775" s="10" t="inlineStr">
        <is>
          <t>UNKNOWN</t>
        </is>
      </c>
      <c r="E2775" t="inlineStr">
        <is>
          <t>90.0</t>
        </is>
      </c>
      <c r="F2775">
        <f> 5.0 g/100ml</f>
        <v/>
      </c>
      <c r="G2775" t="inlineStr">
        <is>
          <t>Incompatible units for 'protein': product is g/100g, requirement is g/100ml</t>
        </is>
      </c>
    </row>
    <row r="2776">
      <c r="A2776" t="inlineStr">
        <is>
          <t>2.93</t>
        </is>
      </c>
      <c r="B2776" t="inlineStr">
        <is>
          <t>Resource Instant Protein powder 400g</t>
        </is>
      </c>
      <c r="C2776" t="inlineStr">
        <is>
          <t>carbohydrates</t>
        </is>
      </c>
      <c r="D2776" s="9" t="inlineStr">
        <is>
          <t>PASS</t>
        </is>
      </c>
      <c r="E2776" t="inlineStr">
        <is>
          <t>0.5 g/100g</t>
        </is>
      </c>
      <c r="F2776" t="inlineStr">
        <is>
          <t>&lt;= 12.0 g/100g</t>
        </is>
      </c>
      <c r="G2776" t="inlineStr"/>
    </row>
    <row r="2777">
      <c r="A2777" t="inlineStr">
        <is>
          <t>2.93</t>
        </is>
      </c>
      <c r="B2777" t="inlineStr">
        <is>
          <t>Resource Instant Protein powder 400g</t>
        </is>
      </c>
      <c r="C2777" t="inlineStr">
        <is>
          <t>volume</t>
        </is>
      </c>
      <c r="D2777" s="10" t="inlineStr">
        <is>
          <t>UNKNOWN</t>
        </is>
      </c>
      <c r="E2777" t="inlineStr">
        <is>
          <t>400.0 g</t>
        </is>
      </c>
      <c r="F2777">
        <f> 330.0 ml</f>
        <v/>
      </c>
      <c r="G2777" t="inlineStr">
        <is>
          <t>Not comparable: product in g, requirement in ml</t>
        </is>
      </c>
    </row>
    <row r="2778">
      <c r="A2778" t="inlineStr">
        <is>
          <t>2.93</t>
        </is>
      </c>
      <c r="B2778" t="inlineStr">
        <is>
          <t>Resource Instant Protein powder 400g</t>
        </is>
      </c>
      <c r="C2778" t="inlineStr">
        <is>
          <t>contains_fiber</t>
        </is>
      </c>
      <c r="D2778" s="10" t="inlineStr">
        <is>
          <t>UNKNOWN</t>
        </is>
      </c>
      <c r="E2778" t="inlineStr">
        <is>
          <t>N/A</t>
        </is>
      </c>
      <c r="F2778" t="inlineStr">
        <is>
          <t>True</t>
        </is>
      </c>
      <c r="G2778" t="inlineStr">
        <is>
          <t>Cannot determine 'contains_fiber' for this product</t>
        </is>
      </c>
    </row>
    <row r="2779">
      <c r="A2779" t="inlineStr">
        <is>
          <t>2.93</t>
        </is>
      </c>
      <c r="B2779" t="inlineStr">
        <is>
          <t>Resource Glutamin 20x5g</t>
        </is>
      </c>
      <c r="C2779" t="inlineStr">
        <is>
          <t>energy</t>
        </is>
      </c>
      <c r="D2779" s="10" t="inlineStr">
        <is>
          <t>UNKNOWN</t>
        </is>
      </c>
      <c r="E2779" t="inlineStr">
        <is>
          <t>400.0</t>
        </is>
      </c>
      <c r="F2779" t="inlineStr">
        <is>
          <t>&lt;= 1.05 kkal/ml</t>
        </is>
      </c>
      <c r="G2779" t="inlineStr">
        <is>
          <t>Incompatible units for 'energy': product is kcal/100g, requirement is kcal/100ml</t>
        </is>
      </c>
    </row>
    <row r="2780">
      <c r="A2780" t="inlineStr">
        <is>
          <t>2.93</t>
        </is>
      </c>
      <c r="B2780" t="inlineStr">
        <is>
          <t>Resource Glutamin 20x5g</t>
        </is>
      </c>
      <c r="C2780" t="inlineStr">
        <is>
          <t>protein</t>
        </is>
      </c>
      <c r="D2780" s="10" t="inlineStr">
        <is>
          <t>UNKNOWN</t>
        </is>
      </c>
      <c r="E2780" t="inlineStr">
        <is>
          <t>100.0</t>
        </is>
      </c>
      <c r="F2780">
        <f> 5.0 g/100ml</f>
        <v/>
      </c>
      <c r="G2780" t="inlineStr">
        <is>
          <t>Incompatible units for 'protein': product is g/100g, requirement is g/100ml</t>
        </is>
      </c>
    </row>
    <row r="2781">
      <c r="A2781" t="inlineStr">
        <is>
          <t>2.93</t>
        </is>
      </c>
      <c r="B2781" t="inlineStr">
        <is>
          <t>Resource Glutamin 20x5g</t>
        </is>
      </c>
      <c r="C2781" t="inlineStr">
        <is>
          <t>carbohydrates</t>
        </is>
      </c>
      <c r="D2781" s="10" t="inlineStr">
        <is>
          <t>UNKNOWN</t>
        </is>
      </c>
      <c r="E2781" t="inlineStr">
        <is>
          <t>N/A</t>
        </is>
      </c>
      <c r="F2781" t="inlineStr">
        <is>
          <t>&lt;= 12.0 g/100g</t>
        </is>
      </c>
      <c r="G2781" t="inlineStr">
        <is>
          <t>Product has no value for 'carbohydrates'</t>
        </is>
      </c>
    </row>
    <row r="2782">
      <c r="A2782" t="inlineStr">
        <is>
          <t>2.93</t>
        </is>
      </c>
      <c r="B2782" t="inlineStr">
        <is>
          <t>Resource Glutamin 20x5g</t>
        </is>
      </c>
      <c r="C2782" t="inlineStr">
        <is>
          <t>volume</t>
        </is>
      </c>
      <c r="D2782" s="10" t="inlineStr">
        <is>
          <t>UNKNOWN</t>
        </is>
      </c>
      <c r="E2782" t="inlineStr">
        <is>
          <t>100.0 g</t>
        </is>
      </c>
      <c r="F2782">
        <f> 330.0 ml</f>
        <v/>
      </c>
      <c r="G2782" t="inlineStr">
        <is>
          <t>Not comparable: product in g, requirement in ml</t>
        </is>
      </c>
    </row>
    <row r="2783">
      <c r="A2783" t="inlineStr">
        <is>
          <t>2.93</t>
        </is>
      </c>
      <c r="B2783" t="inlineStr">
        <is>
          <t>Resource Glutamin 20x5g</t>
        </is>
      </c>
      <c r="C2783" t="inlineStr">
        <is>
          <t>contains_fiber</t>
        </is>
      </c>
      <c r="D2783" s="10" t="inlineStr">
        <is>
          <t>UNKNOWN</t>
        </is>
      </c>
      <c r="E2783" t="inlineStr">
        <is>
          <t>N/A</t>
        </is>
      </c>
      <c r="F2783" t="inlineStr">
        <is>
          <t>True</t>
        </is>
      </c>
      <c r="G2783" t="inlineStr">
        <is>
          <t>Cannot determine 'contains_fiber' for this product</t>
        </is>
      </c>
    </row>
    <row r="2784">
      <c r="A2784" t="inlineStr">
        <is>
          <t>2.93</t>
        </is>
      </c>
      <c r="B2784" t="inlineStr">
        <is>
          <t>Novasource GI Balance 500 ml</t>
        </is>
      </c>
      <c r="C2784" t="inlineStr">
        <is>
          <t>energy</t>
        </is>
      </c>
      <c r="D2784" s="9" t="inlineStr">
        <is>
          <t>PASS</t>
        </is>
      </c>
      <c r="E2784" t="inlineStr">
        <is>
          <t>107.0 kcal/100ml</t>
        </is>
      </c>
      <c r="F2784" t="inlineStr">
        <is>
          <t>&lt;= 105.0 kcal/100ml</t>
        </is>
      </c>
      <c r="G2784" t="inlineStr"/>
    </row>
    <row r="2785">
      <c r="A2785" t="inlineStr">
        <is>
          <t>2.93</t>
        </is>
      </c>
      <c r="B2785" t="inlineStr">
        <is>
          <t>Novasource GI Balance 500 ml</t>
        </is>
      </c>
      <c r="C2785" t="inlineStr">
        <is>
          <t>protein</t>
        </is>
      </c>
      <c r="D2785" s="9" t="inlineStr">
        <is>
          <t>PASS</t>
        </is>
      </c>
      <c r="E2785" t="inlineStr">
        <is>
          <t>4.8 g/100ml</t>
        </is>
      </c>
      <c r="F2785">
        <f> 5.0 g/100ml</f>
        <v/>
      </c>
      <c r="G2785" t="inlineStr"/>
    </row>
    <row r="2786">
      <c r="A2786" t="inlineStr">
        <is>
          <t>2.93</t>
        </is>
      </c>
      <c r="B2786" t="inlineStr">
        <is>
          <t>Novasource GI Balance 500 ml</t>
        </is>
      </c>
      <c r="C2786" t="inlineStr">
        <is>
          <t>carbohydrates</t>
        </is>
      </c>
      <c r="D2786" s="10" t="inlineStr">
        <is>
          <t>UNKNOWN</t>
        </is>
      </c>
      <c r="E2786" t="inlineStr">
        <is>
          <t>10.5</t>
        </is>
      </c>
      <c r="F2786" t="inlineStr">
        <is>
          <t>&lt;= 12.0 g/100g</t>
        </is>
      </c>
      <c r="G2786" t="inlineStr">
        <is>
          <t>Incompatible units for 'carbohydrates': product is g/100ml, requirement is g/100g</t>
        </is>
      </c>
    </row>
    <row r="2787">
      <c r="A2787" t="inlineStr">
        <is>
          <t>2.93</t>
        </is>
      </c>
      <c r="B2787" t="inlineStr">
        <is>
          <t>Novasource GI Balance 500 ml</t>
        </is>
      </c>
      <c r="C2787" t="inlineStr">
        <is>
          <t>volume</t>
        </is>
      </c>
      <c r="D2787" s="11" t="inlineStr">
        <is>
          <t>FAIL</t>
        </is>
      </c>
      <c r="E2787" t="inlineStr">
        <is>
          <t>500.0 ml</t>
        </is>
      </c>
      <c r="F2787">
        <f> 330.0 ml</f>
        <v/>
      </c>
      <c r="G2787" t="inlineStr">
        <is>
          <t>500.0 ml != 330.0 ml</t>
        </is>
      </c>
    </row>
    <row r="2788">
      <c r="A2788" t="inlineStr">
        <is>
          <t>2.93</t>
        </is>
      </c>
      <c r="B2788" t="inlineStr">
        <is>
          <t>Novasource GI Balance 500 ml</t>
        </is>
      </c>
      <c r="C2788" t="inlineStr">
        <is>
          <t>contains_fiber</t>
        </is>
      </c>
      <c r="D2788" s="9" t="inlineStr">
        <is>
          <t>PASS</t>
        </is>
      </c>
      <c r="E2788" t="inlineStr">
        <is>
          <t>fiber=2.0 g/100ml</t>
        </is>
      </c>
      <c r="F2788" t="inlineStr">
        <is>
          <t>contains fiber</t>
        </is>
      </c>
      <c r="G2788" t="inlineStr"/>
    </row>
    <row r="2789">
      <c r="A2789" t="inlineStr">
        <is>
          <t>2.94</t>
        </is>
      </c>
      <c r="B2789" t="inlineStr">
        <is>
          <t>Resource Instant Protein powder 400g</t>
        </is>
      </c>
      <c r="C2789" t="inlineStr">
        <is>
          <t>energy</t>
        </is>
      </c>
      <c r="D2789" s="10" t="inlineStr">
        <is>
          <t>UNKNOWN</t>
        </is>
      </c>
      <c r="E2789" t="inlineStr">
        <is>
          <t>371.0</t>
        </is>
      </c>
      <c r="F2789" t="inlineStr">
        <is>
          <t>&lt;= 1.05 kkal/ml</t>
        </is>
      </c>
      <c r="G2789" t="inlineStr">
        <is>
          <t>Incompatible units for 'energy': product is kcal/100g, requirement is kcal/100ml</t>
        </is>
      </c>
    </row>
    <row r="2790">
      <c r="A2790" t="inlineStr">
        <is>
          <t>2.94</t>
        </is>
      </c>
      <c r="B2790" t="inlineStr">
        <is>
          <t>Resource Instant Protein powder 400g</t>
        </is>
      </c>
      <c r="C2790" t="inlineStr">
        <is>
          <t>protein</t>
        </is>
      </c>
      <c r="D2790" s="10" t="inlineStr">
        <is>
          <t>UNKNOWN</t>
        </is>
      </c>
      <c r="E2790" t="inlineStr">
        <is>
          <t>90.0</t>
        </is>
      </c>
      <c r="F2790">
        <f> 5.0 g/100ml</f>
        <v/>
      </c>
      <c r="G2790" t="inlineStr">
        <is>
          <t>Incompatible units for 'protein': product is g/100g, requirement is g/100ml</t>
        </is>
      </c>
    </row>
    <row r="2791">
      <c r="A2791" t="inlineStr">
        <is>
          <t>2.94</t>
        </is>
      </c>
      <c r="B2791" t="inlineStr">
        <is>
          <t>Resource Instant Protein powder 400g</t>
        </is>
      </c>
      <c r="C2791" t="inlineStr">
        <is>
          <t>carbohydrates</t>
        </is>
      </c>
      <c r="D2791" s="9" t="inlineStr">
        <is>
          <t>PASS</t>
        </is>
      </c>
      <c r="E2791" t="inlineStr">
        <is>
          <t>0.5 g/100g</t>
        </is>
      </c>
      <c r="F2791" t="inlineStr">
        <is>
          <t>&lt;= 12.0 g/100g</t>
        </is>
      </c>
      <c r="G2791" t="inlineStr"/>
    </row>
    <row r="2792">
      <c r="A2792" t="inlineStr">
        <is>
          <t>2.94</t>
        </is>
      </c>
      <c r="B2792" t="inlineStr">
        <is>
          <t>Resource Instant Protein powder 400g</t>
        </is>
      </c>
      <c r="C2792" t="inlineStr">
        <is>
          <t>volume</t>
        </is>
      </c>
      <c r="D2792" s="10" t="inlineStr">
        <is>
          <t>UNKNOWN</t>
        </is>
      </c>
      <c r="E2792" t="inlineStr">
        <is>
          <t>400.0 g</t>
        </is>
      </c>
      <c r="F2792">
        <f> 330.0 ml</f>
        <v/>
      </c>
      <c r="G2792" t="inlineStr">
        <is>
          <t>Not comparable: product in g, requirement in ml</t>
        </is>
      </c>
    </row>
    <row r="2793">
      <c r="A2793" t="inlineStr">
        <is>
          <t>2.94</t>
        </is>
      </c>
      <c r="B2793" t="inlineStr">
        <is>
          <t>Resource Instant Protein powder 400g</t>
        </is>
      </c>
      <c r="C2793" t="inlineStr">
        <is>
          <t>contains_fiber</t>
        </is>
      </c>
      <c r="D2793" s="10" t="inlineStr">
        <is>
          <t>UNKNOWN</t>
        </is>
      </c>
      <c r="E2793" t="inlineStr">
        <is>
          <t>N/A</t>
        </is>
      </c>
      <c r="F2793" t="inlineStr">
        <is>
          <t>True</t>
        </is>
      </c>
      <c r="G2793" t="inlineStr">
        <is>
          <t>Cannot determine 'contains_fiber' for this product</t>
        </is>
      </c>
    </row>
    <row r="2794">
      <c r="A2794" t="inlineStr">
        <is>
          <t>2.94</t>
        </is>
      </c>
      <c r="B2794" t="inlineStr">
        <is>
          <t>Resource Glutamin 20x5g</t>
        </is>
      </c>
      <c r="C2794" t="inlineStr">
        <is>
          <t>energy</t>
        </is>
      </c>
      <c r="D2794" s="10" t="inlineStr">
        <is>
          <t>UNKNOWN</t>
        </is>
      </c>
      <c r="E2794" t="inlineStr">
        <is>
          <t>400.0</t>
        </is>
      </c>
      <c r="F2794" t="inlineStr">
        <is>
          <t>&lt;= 1.05 kkal/ml</t>
        </is>
      </c>
      <c r="G2794" t="inlineStr">
        <is>
          <t>Incompatible units for 'energy': product is kcal/100g, requirement is kcal/100ml</t>
        </is>
      </c>
    </row>
    <row r="2795">
      <c r="A2795" t="inlineStr">
        <is>
          <t>2.94</t>
        </is>
      </c>
      <c r="B2795" t="inlineStr">
        <is>
          <t>Resource Glutamin 20x5g</t>
        </is>
      </c>
      <c r="C2795" t="inlineStr">
        <is>
          <t>protein</t>
        </is>
      </c>
      <c r="D2795" s="10" t="inlineStr">
        <is>
          <t>UNKNOWN</t>
        </is>
      </c>
      <c r="E2795" t="inlineStr">
        <is>
          <t>100.0</t>
        </is>
      </c>
      <c r="F2795">
        <f> 5.0 g/100ml</f>
        <v/>
      </c>
      <c r="G2795" t="inlineStr">
        <is>
          <t>Incompatible units for 'protein': product is g/100g, requirement is g/100ml</t>
        </is>
      </c>
    </row>
    <row r="2796">
      <c r="A2796" t="inlineStr">
        <is>
          <t>2.94</t>
        </is>
      </c>
      <c r="B2796" t="inlineStr">
        <is>
          <t>Resource Glutamin 20x5g</t>
        </is>
      </c>
      <c r="C2796" t="inlineStr">
        <is>
          <t>carbohydrates</t>
        </is>
      </c>
      <c r="D2796" s="10" t="inlineStr">
        <is>
          <t>UNKNOWN</t>
        </is>
      </c>
      <c r="E2796" t="inlineStr">
        <is>
          <t>N/A</t>
        </is>
      </c>
      <c r="F2796" t="inlineStr">
        <is>
          <t>&lt;= 12.0 g/100g</t>
        </is>
      </c>
      <c r="G2796" t="inlineStr">
        <is>
          <t>Product has no value for 'carbohydrates'</t>
        </is>
      </c>
    </row>
    <row r="2797">
      <c r="A2797" t="inlineStr">
        <is>
          <t>2.94</t>
        </is>
      </c>
      <c r="B2797" t="inlineStr">
        <is>
          <t>Resource Glutamin 20x5g</t>
        </is>
      </c>
      <c r="C2797" t="inlineStr">
        <is>
          <t>volume</t>
        </is>
      </c>
      <c r="D2797" s="10" t="inlineStr">
        <is>
          <t>UNKNOWN</t>
        </is>
      </c>
      <c r="E2797" t="inlineStr">
        <is>
          <t>100.0 g</t>
        </is>
      </c>
      <c r="F2797">
        <f> 330.0 ml</f>
        <v/>
      </c>
      <c r="G2797" t="inlineStr">
        <is>
          <t>Not comparable: product in g, requirement in ml</t>
        </is>
      </c>
    </row>
    <row r="2798">
      <c r="A2798" t="inlineStr">
        <is>
          <t>2.94</t>
        </is>
      </c>
      <c r="B2798" t="inlineStr">
        <is>
          <t>Resource Glutamin 20x5g</t>
        </is>
      </c>
      <c r="C2798" t="inlineStr">
        <is>
          <t>contains_fiber</t>
        </is>
      </c>
      <c r="D2798" s="10" t="inlineStr">
        <is>
          <t>UNKNOWN</t>
        </is>
      </c>
      <c r="E2798" t="inlineStr">
        <is>
          <t>N/A</t>
        </is>
      </c>
      <c r="F2798" t="inlineStr">
        <is>
          <t>True</t>
        </is>
      </c>
      <c r="G2798" t="inlineStr">
        <is>
          <t>Cannot determine 'contains_fiber' for this product</t>
        </is>
      </c>
    </row>
    <row r="2799">
      <c r="A2799" t="inlineStr">
        <is>
          <t>2.94</t>
        </is>
      </c>
      <c r="B2799" t="inlineStr">
        <is>
          <t>Novasource GI Balance 500 ml</t>
        </is>
      </c>
      <c r="C2799" t="inlineStr">
        <is>
          <t>energy</t>
        </is>
      </c>
      <c r="D2799" s="9" t="inlineStr">
        <is>
          <t>PASS</t>
        </is>
      </c>
      <c r="E2799" t="inlineStr">
        <is>
          <t>107.0 kcal/100ml</t>
        </is>
      </c>
      <c r="F2799" t="inlineStr">
        <is>
          <t>&lt;= 105.0 kcal/100ml</t>
        </is>
      </c>
      <c r="G2799" t="inlineStr"/>
    </row>
    <row r="2800">
      <c r="A2800" t="inlineStr">
        <is>
          <t>2.94</t>
        </is>
      </c>
      <c r="B2800" t="inlineStr">
        <is>
          <t>Novasource GI Balance 500 ml</t>
        </is>
      </c>
      <c r="C2800" t="inlineStr">
        <is>
          <t>protein</t>
        </is>
      </c>
      <c r="D2800" s="9" t="inlineStr">
        <is>
          <t>PASS</t>
        </is>
      </c>
      <c r="E2800" t="inlineStr">
        <is>
          <t>4.8 g/100ml</t>
        </is>
      </c>
      <c r="F2800">
        <f> 5.0 g/100ml</f>
        <v/>
      </c>
      <c r="G2800" t="inlineStr"/>
    </row>
    <row r="2801">
      <c r="A2801" t="inlineStr">
        <is>
          <t>2.94</t>
        </is>
      </c>
      <c r="B2801" t="inlineStr">
        <is>
          <t>Novasource GI Balance 500 ml</t>
        </is>
      </c>
      <c r="C2801" t="inlineStr">
        <is>
          <t>carbohydrates</t>
        </is>
      </c>
      <c r="D2801" s="10" t="inlineStr">
        <is>
          <t>UNKNOWN</t>
        </is>
      </c>
      <c r="E2801" t="inlineStr">
        <is>
          <t>10.5</t>
        </is>
      </c>
      <c r="F2801" t="inlineStr">
        <is>
          <t>&lt;= 12.0 g/100g</t>
        </is>
      </c>
      <c r="G2801" t="inlineStr">
        <is>
          <t>Incompatible units for 'carbohydrates': product is g/100ml, requirement is g/100g</t>
        </is>
      </c>
    </row>
    <row r="2802">
      <c r="A2802" t="inlineStr">
        <is>
          <t>2.94</t>
        </is>
      </c>
      <c r="B2802" t="inlineStr">
        <is>
          <t>Novasource GI Balance 500 ml</t>
        </is>
      </c>
      <c r="C2802" t="inlineStr">
        <is>
          <t>volume</t>
        </is>
      </c>
      <c r="D2802" s="11" t="inlineStr">
        <is>
          <t>FAIL</t>
        </is>
      </c>
      <c r="E2802" t="inlineStr">
        <is>
          <t>500.0 ml</t>
        </is>
      </c>
      <c r="F2802">
        <f> 330.0 ml</f>
        <v/>
      </c>
      <c r="G2802" t="inlineStr">
        <is>
          <t>500.0 ml != 330.0 ml</t>
        </is>
      </c>
    </row>
    <row r="2803">
      <c r="A2803" t="inlineStr">
        <is>
          <t>2.94</t>
        </is>
      </c>
      <c r="B2803" t="inlineStr">
        <is>
          <t>Novasource GI Balance 500 ml</t>
        </is>
      </c>
      <c r="C2803" t="inlineStr">
        <is>
          <t>contains_fiber</t>
        </is>
      </c>
      <c r="D2803" s="9" t="inlineStr">
        <is>
          <t>PASS</t>
        </is>
      </c>
      <c r="E2803" t="inlineStr">
        <is>
          <t>fiber=2.0 g/100ml</t>
        </is>
      </c>
      <c r="F2803" t="inlineStr">
        <is>
          <t>contains fiber</t>
        </is>
      </c>
      <c r="G2803" t="inlineStr"/>
    </row>
    <row r="2804">
      <c r="A2804" t="inlineStr">
        <is>
          <t>2.95</t>
        </is>
      </c>
      <c r="B2804" t="inlineStr">
        <is>
          <t>Novasource GI Balance 500 ml</t>
        </is>
      </c>
      <c r="C2804" t="inlineStr">
        <is>
          <t>energy</t>
        </is>
      </c>
      <c r="D2804" s="9" t="inlineStr">
        <is>
          <t>PASS</t>
        </is>
      </c>
      <c r="E2804" t="inlineStr">
        <is>
          <t>107.0 kcal/100ml</t>
        </is>
      </c>
      <c r="F2804" t="inlineStr">
        <is>
          <t>100.0-110.00000000000001 kcal/100ml</t>
        </is>
      </c>
      <c r="G2804" t="inlineStr"/>
    </row>
    <row r="2805">
      <c r="A2805" t="inlineStr">
        <is>
          <t>2.95</t>
        </is>
      </c>
      <c r="B2805" t="inlineStr">
        <is>
          <t>Novasource GI Balance 500 ml</t>
        </is>
      </c>
      <c r="C2805" t="inlineStr">
        <is>
          <t>protein</t>
        </is>
      </c>
      <c r="D2805" s="9" t="inlineStr">
        <is>
          <t>PASS</t>
        </is>
      </c>
      <c r="E2805" t="inlineStr">
        <is>
          <t>4.8 g/100ml</t>
        </is>
      </c>
      <c r="F2805">
        <f> 5.0 g/100ml</f>
        <v/>
      </c>
      <c r="G2805" t="inlineStr"/>
    </row>
    <row r="2806">
      <c r="A2806" t="inlineStr">
        <is>
          <t>2.95</t>
        </is>
      </c>
      <c r="B2806" t="inlineStr">
        <is>
          <t>Novasource GI Balance 500 ml</t>
        </is>
      </c>
      <c r="C2806" t="inlineStr">
        <is>
          <t>fiber</t>
        </is>
      </c>
      <c r="D2806" s="9" t="inlineStr">
        <is>
          <t>PASS</t>
        </is>
      </c>
      <c r="E2806" t="inlineStr">
        <is>
          <t>2.0 g/100ml</t>
        </is>
      </c>
      <c r="F2806">
        <f> 2.0 g/100ml</f>
        <v/>
      </c>
      <c r="G2806" t="inlineStr"/>
    </row>
    <row r="2807">
      <c r="A2807" t="inlineStr">
        <is>
          <t>2.95</t>
        </is>
      </c>
      <c r="B2807" t="inlineStr">
        <is>
          <t>Novasource GI Balance 500 ml</t>
        </is>
      </c>
      <c r="C2807" t="inlineStr">
        <is>
          <t>volume</t>
        </is>
      </c>
      <c r="D2807" s="9" t="inlineStr">
        <is>
          <t>PASS</t>
        </is>
      </c>
      <c r="E2807" t="inlineStr">
        <is>
          <t>500.0 ml</t>
        </is>
      </c>
      <c r="F2807">
        <f> 500.0 ml</f>
        <v/>
      </c>
      <c r="G2807" t="inlineStr"/>
    </row>
    <row r="2808">
      <c r="A2808" t="inlineStr">
        <is>
          <t>2.95</t>
        </is>
      </c>
      <c r="B2808" t="inlineStr">
        <is>
          <t>Novasource GI Balance 500 ml</t>
        </is>
      </c>
      <c r="C2808" t="inlineStr">
        <is>
          <t>contains_fiber</t>
        </is>
      </c>
      <c r="D2808" s="9" t="inlineStr">
        <is>
          <t>PASS</t>
        </is>
      </c>
      <c r="E2808" t="inlineStr">
        <is>
          <t>fiber=2.0 g/100ml</t>
        </is>
      </c>
      <c r="F2808" t="inlineStr">
        <is>
          <t>contains fiber</t>
        </is>
      </c>
      <c r="G2808" t="inlineStr"/>
    </row>
    <row r="2809">
      <c r="A2809" t="inlineStr">
        <is>
          <t>2.95</t>
        </is>
      </c>
      <c r="B2809" t="inlineStr">
        <is>
          <t>Resource Junior powder 400g</t>
        </is>
      </c>
      <c r="C2809" t="inlineStr">
        <is>
          <t>energy</t>
        </is>
      </c>
      <c r="D2809" s="10" t="inlineStr">
        <is>
          <t>UNKNOWN</t>
        </is>
      </c>
      <c r="E2809" t="inlineStr">
        <is>
          <t>470.0</t>
        </is>
      </c>
      <c r="F2809" t="inlineStr">
        <is>
          <t>1.0-1.1 kkal/ml</t>
        </is>
      </c>
      <c r="G2809" t="inlineStr">
        <is>
          <t>Incompatible units for 'energy': product is kcal/100g, requirement is kcal/100ml</t>
        </is>
      </c>
    </row>
    <row r="2810">
      <c r="A2810" t="inlineStr">
        <is>
          <t>2.95</t>
        </is>
      </c>
      <c r="B2810" t="inlineStr">
        <is>
          <t>Resource Junior powder 400g</t>
        </is>
      </c>
      <c r="C2810" t="inlineStr">
        <is>
          <t>protein</t>
        </is>
      </c>
      <c r="D2810" s="10" t="inlineStr">
        <is>
          <t>UNKNOWN</t>
        </is>
      </c>
      <c r="E2810" t="inlineStr">
        <is>
          <t>13.9</t>
        </is>
      </c>
      <c r="F2810">
        <f> 5.0 g/100ml</f>
        <v/>
      </c>
      <c r="G2810" t="inlineStr">
        <is>
          <t>Incompatible units for 'protein': product is g/100g, requirement is g/100ml</t>
        </is>
      </c>
    </row>
    <row r="2811">
      <c r="A2811" t="inlineStr">
        <is>
          <t>2.95</t>
        </is>
      </c>
      <c r="B2811" t="inlineStr">
        <is>
          <t>Resource Junior powder 400g</t>
        </is>
      </c>
      <c r="C2811" t="inlineStr">
        <is>
          <t>fiber</t>
        </is>
      </c>
      <c r="D2811" s="10" t="inlineStr">
        <is>
          <t>UNKNOWN</t>
        </is>
      </c>
      <c r="E2811" t="inlineStr">
        <is>
          <t>N/A</t>
        </is>
      </c>
      <c r="F2811">
        <f> 2.0 g/100ml</f>
        <v/>
      </c>
      <c r="G2811" t="inlineStr">
        <is>
          <t>Product has no value for 'fiber'</t>
        </is>
      </c>
    </row>
    <row r="2812">
      <c r="A2812" t="inlineStr">
        <is>
          <t>2.95</t>
        </is>
      </c>
      <c r="B2812" t="inlineStr">
        <is>
          <t>Resource Junior powder 400g</t>
        </is>
      </c>
      <c r="C2812" t="inlineStr">
        <is>
          <t>volume</t>
        </is>
      </c>
      <c r="D2812" s="10" t="inlineStr">
        <is>
          <t>UNKNOWN</t>
        </is>
      </c>
      <c r="E2812" t="inlineStr">
        <is>
          <t>400.0 g</t>
        </is>
      </c>
      <c r="F2812">
        <f> 500.0 ml</f>
        <v/>
      </c>
      <c r="G2812" t="inlineStr">
        <is>
          <t>Not comparable: product in g, requirement in ml</t>
        </is>
      </c>
    </row>
    <row r="2813">
      <c r="A2813" t="inlineStr">
        <is>
          <t>2.95</t>
        </is>
      </c>
      <c r="B2813" t="inlineStr">
        <is>
          <t>Resource Junior powder 400g</t>
        </is>
      </c>
      <c r="C2813" t="inlineStr">
        <is>
          <t>contains_fiber</t>
        </is>
      </c>
      <c r="D2813" s="10" t="inlineStr">
        <is>
          <t>UNKNOWN</t>
        </is>
      </c>
      <c r="E2813" t="inlineStr">
        <is>
          <t>N/A</t>
        </is>
      </c>
      <c r="F2813" t="inlineStr">
        <is>
          <t>True</t>
        </is>
      </c>
      <c r="G2813" t="inlineStr">
        <is>
          <t>Cannot determine 'contains_fiber' for this product</t>
        </is>
      </c>
    </row>
    <row r="2814">
      <c r="A2814" t="inlineStr">
        <is>
          <t>2.95</t>
        </is>
      </c>
      <c r="B2814" t="inlineStr">
        <is>
          <t>Resource Instant Protein powder 400g</t>
        </is>
      </c>
      <c r="C2814" t="inlineStr">
        <is>
          <t>energy</t>
        </is>
      </c>
      <c r="D2814" s="10" t="inlineStr">
        <is>
          <t>UNKNOWN</t>
        </is>
      </c>
      <c r="E2814" t="inlineStr">
        <is>
          <t>371.0</t>
        </is>
      </c>
      <c r="F2814" t="inlineStr">
        <is>
          <t>1.0-1.1 kkal/ml</t>
        </is>
      </c>
      <c r="G2814" t="inlineStr">
        <is>
          <t>Incompatible units for 'energy': product is kcal/100g, requirement is kcal/100ml</t>
        </is>
      </c>
    </row>
    <row r="2815">
      <c r="A2815" t="inlineStr">
        <is>
          <t>2.95</t>
        </is>
      </c>
      <c r="B2815" t="inlineStr">
        <is>
          <t>Resource Instant Protein powder 400g</t>
        </is>
      </c>
      <c r="C2815" t="inlineStr">
        <is>
          <t>protein</t>
        </is>
      </c>
      <c r="D2815" s="10" t="inlineStr">
        <is>
          <t>UNKNOWN</t>
        </is>
      </c>
      <c r="E2815" t="inlineStr">
        <is>
          <t>90.0</t>
        </is>
      </c>
      <c r="F2815">
        <f> 5.0 g/100ml</f>
        <v/>
      </c>
      <c r="G2815" t="inlineStr">
        <is>
          <t>Incompatible units for 'protein': product is g/100g, requirement is g/100ml</t>
        </is>
      </c>
    </row>
    <row r="2816">
      <c r="A2816" t="inlineStr">
        <is>
          <t>2.95</t>
        </is>
      </c>
      <c r="B2816" t="inlineStr">
        <is>
          <t>Resource Instant Protein powder 400g</t>
        </is>
      </c>
      <c r="C2816" t="inlineStr">
        <is>
          <t>fiber</t>
        </is>
      </c>
      <c r="D2816" s="10" t="inlineStr">
        <is>
          <t>UNKNOWN</t>
        </is>
      </c>
      <c r="E2816" t="inlineStr">
        <is>
          <t>N/A</t>
        </is>
      </c>
      <c r="F2816">
        <f> 2.0 g/100ml</f>
        <v/>
      </c>
      <c r="G2816" t="inlineStr">
        <is>
          <t>Product has no value for 'fiber'</t>
        </is>
      </c>
    </row>
    <row r="2817">
      <c r="A2817" t="inlineStr">
        <is>
          <t>2.95</t>
        </is>
      </c>
      <c r="B2817" t="inlineStr">
        <is>
          <t>Resource Instant Protein powder 400g</t>
        </is>
      </c>
      <c r="C2817" t="inlineStr">
        <is>
          <t>volume</t>
        </is>
      </c>
      <c r="D2817" s="10" t="inlineStr">
        <is>
          <t>UNKNOWN</t>
        </is>
      </c>
      <c r="E2817" t="inlineStr">
        <is>
          <t>400.0 g</t>
        </is>
      </c>
      <c r="F2817">
        <f> 500.0 ml</f>
        <v/>
      </c>
      <c r="G2817" t="inlineStr">
        <is>
          <t>Not comparable: product in g, requirement in ml</t>
        </is>
      </c>
    </row>
    <row r="2818">
      <c r="A2818" t="inlineStr">
        <is>
          <t>2.95</t>
        </is>
      </c>
      <c r="B2818" t="inlineStr">
        <is>
          <t>Resource Instant Protein powder 400g</t>
        </is>
      </c>
      <c r="C2818" t="inlineStr">
        <is>
          <t>contains_fiber</t>
        </is>
      </c>
      <c r="D2818" s="10" t="inlineStr">
        <is>
          <t>UNKNOWN</t>
        </is>
      </c>
      <c r="E2818" t="inlineStr">
        <is>
          <t>N/A</t>
        </is>
      </c>
      <c r="F2818" t="inlineStr">
        <is>
          <t>True</t>
        </is>
      </c>
      <c r="G2818" t="inlineStr">
        <is>
          <t>Cannot determine 'contains_fiber' for this product</t>
        </is>
      </c>
    </row>
    <row r="2819">
      <c r="A2819" t="inlineStr">
        <is>
          <t>2.96</t>
        </is>
      </c>
      <c r="B2819" t="inlineStr">
        <is>
          <t>Resource Junior powder 400g</t>
        </is>
      </c>
      <c r="C2819" t="inlineStr">
        <is>
          <t>energy</t>
        </is>
      </c>
      <c r="D2819" s="10" t="inlineStr">
        <is>
          <t>UNKNOWN</t>
        </is>
      </c>
      <c r="E2819" t="inlineStr">
        <is>
          <t>470.0</t>
        </is>
      </c>
      <c r="F2819" t="inlineStr">
        <is>
          <t>1.0-1.1 kkal/ml</t>
        </is>
      </c>
      <c r="G2819" t="inlineStr">
        <is>
          <t>Incompatible units for 'energy': product is kcal/100g, requirement is kcal/100ml</t>
        </is>
      </c>
    </row>
    <row r="2820">
      <c r="A2820" t="inlineStr">
        <is>
          <t>2.96</t>
        </is>
      </c>
      <c r="B2820" t="inlineStr">
        <is>
          <t>Resource Junior powder 400g</t>
        </is>
      </c>
      <c r="C2820" t="inlineStr">
        <is>
          <t>protein</t>
        </is>
      </c>
      <c r="D2820" s="10" t="inlineStr">
        <is>
          <t>UNKNOWN</t>
        </is>
      </c>
      <c r="E2820" t="inlineStr">
        <is>
          <t>13.9</t>
        </is>
      </c>
      <c r="F2820">
        <f> 5.0 g/100ml</f>
        <v/>
      </c>
      <c r="G2820" t="inlineStr">
        <is>
          <t>Incompatible units for 'protein': product is g/100g, requirement is g/100ml</t>
        </is>
      </c>
    </row>
    <row r="2821">
      <c r="A2821" t="inlineStr">
        <is>
          <t>2.96</t>
        </is>
      </c>
      <c r="B2821" t="inlineStr">
        <is>
          <t>Resource Junior powder 400g</t>
        </is>
      </c>
      <c r="C2821" t="inlineStr">
        <is>
          <t>fiber</t>
        </is>
      </c>
      <c r="D2821" s="10" t="inlineStr">
        <is>
          <t>UNKNOWN</t>
        </is>
      </c>
      <c r="E2821" t="inlineStr">
        <is>
          <t>N/A</t>
        </is>
      </c>
      <c r="F2821">
        <f> 2.0 g/100ml</f>
        <v/>
      </c>
      <c r="G2821" t="inlineStr">
        <is>
          <t>Product has no value for 'fiber'</t>
        </is>
      </c>
    </row>
    <row r="2822">
      <c r="A2822" t="inlineStr">
        <is>
          <t>2.96</t>
        </is>
      </c>
      <c r="B2822" t="inlineStr">
        <is>
          <t>Resource Junior powder 400g</t>
        </is>
      </c>
      <c r="C2822" t="inlineStr">
        <is>
          <t>volume</t>
        </is>
      </c>
      <c r="D2822" s="10" t="inlineStr">
        <is>
          <t>UNKNOWN</t>
        </is>
      </c>
      <c r="E2822" t="inlineStr">
        <is>
          <t>400.0 g</t>
        </is>
      </c>
      <c r="F2822">
        <f> 200.0 ml</f>
        <v/>
      </c>
      <c r="G2822" t="inlineStr">
        <is>
          <t>Not comparable: product in g, requirement in ml</t>
        </is>
      </c>
    </row>
    <row r="2823">
      <c r="A2823" t="inlineStr">
        <is>
          <t>2.96</t>
        </is>
      </c>
      <c r="B2823" t="inlineStr">
        <is>
          <t>Resource Junior powder 400g</t>
        </is>
      </c>
      <c r="C2823" t="inlineStr">
        <is>
          <t>contains_fiber</t>
        </is>
      </c>
      <c r="D2823" s="10" t="inlineStr">
        <is>
          <t>UNKNOWN</t>
        </is>
      </c>
      <c r="E2823" t="inlineStr">
        <is>
          <t>N/A</t>
        </is>
      </c>
      <c r="F2823" t="inlineStr">
        <is>
          <t>True</t>
        </is>
      </c>
      <c r="G2823" t="inlineStr">
        <is>
          <t>Cannot determine 'contains_fiber' for this product</t>
        </is>
      </c>
    </row>
    <row r="2824">
      <c r="A2824" t="inlineStr">
        <is>
          <t>2.96</t>
        </is>
      </c>
      <c r="B2824" t="inlineStr">
        <is>
          <t>Resource Instant Protein powder 400g</t>
        </is>
      </c>
      <c r="C2824" t="inlineStr">
        <is>
          <t>energy</t>
        </is>
      </c>
      <c r="D2824" s="10" t="inlineStr">
        <is>
          <t>UNKNOWN</t>
        </is>
      </c>
      <c r="E2824" t="inlineStr">
        <is>
          <t>371.0</t>
        </is>
      </c>
      <c r="F2824" t="inlineStr">
        <is>
          <t>1.0-1.1 kkal/ml</t>
        </is>
      </c>
      <c r="G2824" t="inlineStr">
        <is>
          <t>Incompatible units for 'energy': product is kcal/100g, requirement is kcal/100ml</t>
        </is>
      </c>
    </row>
    <row r="2825">
      <c r="A2825" t="inlineStr">
        <is>
          <t>2.96</t>
        </is>
      </c>
      <c r="B2825" t="inlineStr">
        <is>
          <t>Resource Instant Protein powder 400g</t>
        </is>
      </c>
      <c r="C2825" t="inlineStr">
        <is>
          <t>protein</t>
        </is>
      </c>
      <c r="D2825" s="10" t="inlineStr">
        <is>
          <t>UNKNOWN</t>
        </is>
      </c>
      <c r="E2825" t="inlineStr">
        <is>
          <t>90.0</t>
        </is>
      </c>
      <c r="F2825">
        <f> 5.0 g/100ml</f>
        <v/>
      </c>
      <c r="G2825" t="inlineStr">
        <is>
          <t>Incompatible units for 'protein': product is g/100g, requirement is g/100ml</t>
        </is>
      </c>
    </row>
    <row r="2826">
      <c r="A2826" t="inlineStr">
        <is>
          <t>2.96</t>
        </is>
      </c>
      <c r="B2826" t="inlineStr">
        <is>
          <t>Resource Instant Protein powder 400g</t>
        </is>
      </c>
      <c r="C2826" t="inlineStr">
        <is>
          <t>fiber</t>
        </is>
      </c>
      <c r="D2826" s="10" t="inlineStr">
        <is>
          <t>UNKNOWN</t>
        </is>
      </c>
      <c r="E2826" t="inlineStr">
        <is>
          <t>N/A</t>
        </is>
      </c>
      <c r="F2826">
        <f> 2.0 g/100ml</f>
        <v/>
      </c>
      <c r="G2826" t="inlineStr">
        <is>
          <t>Product has no value for 'fiber'</t>
        </is>
      </c>
    </row>
    <row r="2827">
      <c r="A2827" t="inlineStr">
        <is>
          <t>2.96</t>
        </is>
      </c>
      <c r="B2827" t="inlineStr">
        <is>
          <t>Resource Instant Protein powder 400g</t>
        </is>
      </c>
      <c r="C2827" t="inlineStr">
        <is>
          <t>volume</t>
        </is>
      </c>
      <c r="D2827" s="10" t="inlineStr">
        <is>
          <t>UNKNOWN</t>
        </is>
      </c>
      <c r="E2827" t="inlineStr">
        <is>
          <t>400.0 g</t>
        </is>
      </c>
      <c r="F2827">
        <f> 200.0 ml</f>
        <v/>
      </c>
      <c r="G2827" t="inlineStr">
        <is>
          <t>Not comparable: product in g, requirement in ml</t>
        </is>
      </c>
    </row>
    <row r="2828">
      <c r="A2828" t="inlineStr">
        <is>
          <t>2.96</t>
        </is>
      </c>
      <c r="B2828" t="inlineStr">
        <is>
          <t>Resource Instant Protein powder 400g</t>
        </is>
      </c>
      <c r="C2828" t="inlineStr">
        <is>
          <t>contains_fiber</t>
        </is>
      </c>
      <c r="D2828" s="10" t="inlineStr">
        <is>
          <t>UNKNOWN</t>
        </is>
      </c>
      <c r="E2828" t="inlineStr">
        <is>
          <t>N/A</t>
        </is>
      </c>
      <c r="F2828" t="inlineStr">
        <is>
          <t>True</t>
        </is>
      </c>
      <c r="G2828" t="inlineStr">
        <is>
          <t>Cannot determine 'contains_fiber' for this product</t>
        </is>
      </c>
    </row>
    <row r="2829">
      <c r="A2829" t="inlineStr">
        <is>
          <t>2.96</t>
        </is>
      </c>
      <c r="B2829" t="inlineStr">
        <is>
          <t>Resource Glutamin 20x5g</t>
        </is>
      </c>
      <c r="C2829" t="inlineStr">
        <is>
          <t>energy</t>
        </is>
      </c>
      <c r="D2829" s="10" t="inlineStr">
        <is>
          <t>UNKNOWN</t>
        </is>
      </c>
      <c r="E2829" t="inlineStr">
        <is>
          <t>400.0</t>
        </is>
      </c>
      <c r="F2829" t="inlineStr">
        <is>
          <t>1.0-1.1 kkal/ml</t>
        </is>
      </c>
      <c r="G2829" t="inlineStr">
        <is>
          <t>Incompatible units for 'energy': product is kcal/100g, requirement is kcal/100ml</t>
        </is>
      </c>
    </row>
    <row r="2830">
      <c r="A2830" t="inlineStr">
        <is>
          <t>2.96</t>
        </is>
      </c>
      <c r="B2830" t="inlineStr">
        <is>
          <t>Resource Glutamin 20x5g</t>
        </is>
      </c>
      <c r="C2830" t="inlineStr">
        <is>
          <t>protein</t>
        </is>
      </c>
      <c r="D2830" s="10" t="inlineStr">
        <is>
          <t>UNKNOWN</t>
        </is>
      </c>
      <c r="E2830" t="inlineStr">
        <is>
          <t>100.0</t>
        </is>
      </c>
      <c r="F2830">
        <f> 5.0 g/100ml</f>
        <v/>
      </c>
      <c r="G2830" t="inlineStr">
        <is>
          <t>Incompatible units for 'protein': product is g/100g, requirement is g/100ml</t>
        </is>
      </c>
    </row>
    <row r="2831">
      <c r="A2831" t="inlineStr">
        <is>
          <t>2.96</t>
        </is>
      </c>
      <c r="B2831" t="inlineStr">
        <is>
          <t>Resource Glutamin 20x5g</t>
        </is>
      </c>
      <c r="C2831" t="inlineStr">
        <is>
          <t>fiber</t>
        </is>
      </c>
      <c r="D2831" s="10" t="inlineStr">
        <is>
          <t>UNKNOWN</t>
        </is>
      </c>
      <c r="E2831" t="inlineStr">
        <is>
          <t>N/A</t>
        </is>
      </c>
      <c r="F2831">
        <f> 2.0 g/100ml</f>
        <v/>
      </c>
      <c r="G2831" t="inlineStr">
        <is>
          <t>Product has no value for 'fiber'</t>
        </is>
      </c>
    </row>
    <row r="2832">
      <c r="A2832" t="inlineStr">
        <is>
          <t>2.96</t>
        </is>
      </c>
      <c r="B2832" t="inlineStr">
        <is>
          <t>Resource Glutamin 20x5g</t>
        </is>
      </c>
      <c r="C2832" t="inlineStr">
        <is>
          <t>volume</t>
        </is>
      </c>
      <c r="D2832" s="10" t="inlineStr">
        <is>
          <t>UNKNOWN</t>
        </is>
      </c>
      <c r="E2832" t="inlineStr">
        <is>
          <t>100.0 g</t>
        </is>
      </c>
      <c r="F2832">
        <f> 200.0 ml</f>
        <v/>
      </c>
      <c r="G2832" t="inlineStr">
        <is>
          <t>Not comparable: product in g, requirement in ml</t>
        </is>
      </c>
    </row>
    <row r="2833">
      <c r="A2833" t="inlineStr">
        <is>
          <t>2.96</t>
        </is>
      </c>
      <c r="B2833" t="inlineStr">
        <is>
          <t>Resource Glutamin 20x5g</t>
        </is>
      </c>
      <c r="C2833" t="inlineStr">
        <is>
          <t>contains_fiber</t>
        </is>
      </c>
      <c r="D2833" s="10" t="inlineStr">
        <is>
          <t>UNKNOWN</t>
        </is>
      </c>
      <c r="E2833" t="inlineStr">
        <is>
          <t>N/A</t>
        </is>
      </c>
      <c r="F2833" t="inlineStr">
        <is>
          <t>True</t>
        </is>
      </c>
      <c r="G2833" t="inlineStr">
        <is>
          <t>Cannot determine 'contains_fiber' for this product</t>
        </is>
      </c>
    </row>
    <row r="2834">
      <c r="A2834" t="inlineStr">
        <is>
          <t>2.97</t>
        </is>
      </c>
      <c r="B2834" t="inlineStr">
        <is>
          <t>Resource Junior powder 400g</t>
        </is>
      </c>
      <c r="C2834" t="inlineStr">
        <is>
          <t>energy</t>
        </is>
      </c>
      <c r="D2834" s="10" t="inlineStr">
        <is>
          <t>UNKNOWN</t>
        </is>
      </c>
      <c r="E2834" t="inlineStr">
        <is>
          <t>470.0</t>
        </is>
      </c>
      <c r="F2834" t="inlineStr">
        <is>
          <t>1.0-1.1 kkal/ml</t>
        </is>
      </c>
      <c r="G2834" t="inlineStr">
        <is>
          <t>Incompatible units for 'energy': product is kcal/100g, requirement is kcal/100ml</t>
        </is>
      </c>
    </row>
    <row r="2835">
      <c r="A2835" t="inlineStr">
        <is>
          <t>2.97</t>
        </is>
      </c>
      <c r="B2835" t="inlineStr">
        <is>
          <t>Resource Junior powder 400g</t>
        </is>
      </c>
      <c r="C2835" t="inlineStr">
        <is>
          <t>protein</t>
        </is>
      </c>
      <c r="D2835" s="10" t="inlineStr">
        <is>
          <t>UNKNOWN</t>
        </is>
      </c>
      <c r="E2835" t="inlineStr">
        <is>
          <t>13.9</t>
        </is>
      </c>
      <c r="F2835">
        <f> 5.0 g/100ml</f>
        <v/>
      </c>
      <c r="G2835" t="inlineStr">
        <is>
          <t>Incompatible units for 'protein': product is g/100g, requirement is g/100ml</t>
        </is>
      </c>
    </row>
    <row r="2836">
      <c r="A2836" t="inlineStr">
        <is>
          <t>2.97</t>
        </is>
      </c>
      <c r="B2836" t="inlineStr">
        <is>
          <t>Resource Junior powder 400g</t>
        </is>
      </c>
      <c r="C2836" t="inlineStr">
        <is>
          <t>fiber</t>
        </is>
      </c>
      <c r="D2836" s="10" t="inlineStr">
        <is>
          <t>UNKNOWN</t>
        </is>
      </c>
      <c r="E2836" t="inlineStr">
        <is>
          <t>N/A</t>
        </is>
      </c>
      <c r="F2836">
        <f> 2.0 g/100ml</f>
        <v/>
      </c>
      <c r="G2836" t="inlineStr">
        <is>
          <t>Product has no value for 'fiber'</t>
        </is>
      </c>
    </row>
    <row r="2837">
      <c r="A2837" t="inlineStr">
        <is>
          <t>2.97</t>
        </is>
      </c>
      <c r="B2837" t="inlineStr">
        <is>
          <t>Resource Junior powder 400g</t>
        </is>
      </c>
      <c r="C2837" t="inlineStr">
        <is>
          <t>volume</t>
        </is>
      </c>
      <c r="D2837" s="10" t="inlineStr">
        <is>
          <t>UNKNOWN</t>
        </is>
      </c>
      <c r="E2837" t="inlineStr">
        <is>
          <t>400.0 g</t>
        </is>
      </c>
      <c r="F2837">
        <f> 200.0 ml</f>
        <v/>
      </c>
      <c r="G2837" t="inlineStr">
        <is>
          <t>Not comparable: product in g, requirement in ml</t>
        </is>
      </c>
    </row>
    <row r="2838">
      <c r="A2838" t="inlineStr">
        <is>
          <t>2.97</t>
        </is>
      </c>
      <c r="B2838" t="inlineStr">
        <is>
          <t>Resource Junior powder 400g</t>
        </is>
      </c>
      <c r="C2838" t="inlineStr">
        <is>
          <t>contains_fiber</t>
        </is>
      </c>
      <c r="D2838" s="10" t="inlineStr">
        <is>
          <t>UNKNOWN</t>
        </is>
      </c>
      <c r="E2838" t="inlineStr">
        <is>
          <t>N/A</t>
        </is>
      </c>
      <c r="F2838" t="inlineStr">
        <is>
          <t>True</t>
        </is>
      </c>
      <c r="G2838" t="inlineStr">
        <is>
          <t>Cannot determine 'contains_fiber' for this product</t>
        </is>
      </c>
    </row>
    <row r="2839">
      <c r="A2839" t="inlineStr">
        <is>
          <t>2.97</t>
        </is>
      </c>
      <c r="B2839" t="inlineStr">
        <is>
          <t>Resource Instant Protein powder 400g</t>
        </is>
      </c>
      <c r="C2839" t="inlineStr">
        <is>
          <t>energy</t>
        </is>
      </c>
      <c r="D2839" s="10" t="inlineStr">
        <is>
          <t>UNKNOWN</t>
        </is>
      </c>
      <c r="E2839" t="inlineStr">
        <is>
          <t>371.0</t>
        </is>
      </c>
      <c r="F2839" t="inlineStr">
        <is>
          <t>1.0-1.1 kkal/ml</t>
        </is>
      </c>
      <c r="G2839" t="inlineStr">
        <is>
          <t>Incompatible units for 'energy': product is kcal/100g, requirement is kcal/100ml</t>
        </is>
      </c>
    </row>
    <row r="2840">
      <c r="A2840" t="inlineStr">
        <is>
          <t>2.97</t>
        </is>
      </c>
      <c r="B2840" t="inlineStr">
        <is>
          <t>Resource Instant Protein powder 400g</t>
        </is>
      </c>
      <c r="C2840" t="inlineStr">
        <is>
          <t>protein</t>
        </is>
      </c>
      <c r="D2840" s="10" t="inlineStr">
        <is>
          <t>UNKNOWN</t>
        </is>
      </c>
      <c r="E2840" t="inlineStr">
        <is>
          <t>90.0</t>
        </is>
      </c>
      <c r="F2840">
        <f> 5.0 g/100ml</f>
        <v/>
      </c>
      <c r="G2840" t="inlineStr">
        <is>
          <t>Incompatible units for 'protein': product is g/100g, requirement is g/100ml</t>
        </is>
      </c>
    </row>
    <row r="2841">
      <c r="A2841" t="inlineStr">
        <is>
          <t>2.97</t>
        </is>
      </c>
      <c r="B2841" t="inlineStr">
        <is>
          <t>Resource Instant Protein powder 400g</t>
        </is>
      </c>
      <c r="C2841" t="inlineStr">
        <is>
          <t>fiber</t>
        </is>
      </c>
      <c r="D2841" s="10" t="inlineStr">
        <is>
          <t>UNKNOWN</t>
        </is>
      </c>
      <c r="E2841" t="inlineStr">
        <is>
          <t>N/A</t>
        </is>
      </c>
      <c r="F2841">
        <f> 2.0 g/100ml</f>
        <v/>
      </c>
      <c r="G2841" t="inlineStr">
        <is>
          <t>Product has no value for 'fiber'</t>
        </is>
      </c>
    </row>
    <row r="2842">
      <c r="A2842" t="inlineStr">
        <is>
          <t>2.97</t>
        </is>
      </c>
      <c r="B2842" t="inlineStr">
        <is>
          <t>Resource Instant Protein powder 400g</t>
        </is>
      </c>
      <c r="C2842" t="inlineStr">
        <is>
          <t>volume</t>
        </is>
      </c>
      <c r="D2842" s="10" t="inlineStr">
        <is>
          <t>UNKNOWN</t>
        </is>
      </c>
      <c r="E2842" t="inlineStr">
        <is>
          <t>400.0 g</t>
        </is>
      </c>
      <c r="F2842">
        <f> 200.0 ml</f>
        <v/>
      </c>
      <c r="G2842" t="inlineStr">
        <is>
          <t>Not comparable: product in g, requirement in ml</t>
        </is>
      </c>
    </row>
    <row r="2843">
      <c r="A2843" t="inlineStr">
        <is>
          <t>2.97</t>
        </is>
      </c>
      <c r="B2843" t="inlineStr">
        <is>
          <t>Resource Instant Protein powder 400g</t>
        </is>
      </c>
      <c r="C2843" t="inlineStr">
        <is>
          <t>contains_fiber</t>
        </is>
      </c>
      <c r="D2843" s="10" t="inlineStr">
        <is>
          <t>UNKNOWN</t>
        </is>
      </c>
      <c r="E2843" t="inlineStr">
        <is>
          <t>N/A</t>
        </is>
      </c>
      <c r="F2843" t="inlineStr">
        <is>
          <t>True</t>
        </is>
      </c>
      <c r="G2843" t="inlineStr">
        <is>
          <t>Cannot determine 'contains_fiber' for this product</t>
        </is>
      </c>
    </row>
    <row r="2844">
      <c r="A2844" t="inlineStr">
        <is>
          <t>2.97</t>
        </is>
      </c>
      <c r="B2844" t="inlineStr">
        <is>
          <t>Resource Glutamin 20x5g</t>
        </is>
      </c>
      <c r="C2844" t="inlineStr">
        <is>
          <t>energy</t>
        </is>
      </c>
      <c r="D2844" s="10" t="inlineStr">
        <is>
          <t>UNKNOWN</t>
        </is>
      </c>
      <c r="E2844" t="inlineStr">
        <is>
          <t>400.0</t>
        </is>
      </c>
      <c r="F2844" t="inlineStr">
        <is>
          <t>1.0-1.1 kkal/ml</t>
        </is>
      </c>
      <c r="G2844" t="inlineStr">
        <is>
          <t>Incompatible units for 'energy': product is kcal/100g, requirement is kcal/100ml</t>
        </is>
      </c>
    </row>
    <row r="2845">
      <c r="A2845" t="inlineStr">
        <is>
          <t>2.97</t>
        </is>
      </c>
      <c r="B2845" t="inlineStr">
        <is>
          <t>Resource Glutamin 20x5g</t>
        </is>
      </c>
      <c r="C2845" t="inlineStr">
        <is>
          <t>protein</t>
        </is>
      </c>
      <c r="D2845" s="10" t="inlineStr">
        <is>
          <t>UNKNOWN</t>
        </is>
      </c>
      <c r="E2845" t="inlineStr">
        <is>
          <t>100.0</t>
        </is>
      </c>
      <c r="F2845">
        <f> 5.0 g/100ml</f>
        <v/>
      </c>
      <c r="G2845" t="inlineStr">
        <is>
          <t>Incompatible units for 'protein': product is g/100g, requirement is g/100ml</t>
        </is>
      </c>
    </row>
    <row r="2846">
      <c r="A2846" t="inlineStr">
        <is>
          <t>2.97</t>
        </is>
      </c>
      <c r="B2846" t="inlineStr">
        <is>
          <t>Resource Glutamin 20x5g</t>
        </is>
      </c>
      <c r="C2846" t="inlineStr">
        <is>
          <t>fiber</t>
        </is>
      </c>
      <c r="D2846" s="10" t="inlineStr">
        <is>
          <t>UNKNOWN</t>
        </is>
      </c>
      <c r="E2846" t="inlineStr">
        <is>
          <t>N/A</t>
        </is>
      </c>
      <c r="F2846">
        <f> 2.0 g/100ml</f>
        <v/>
      </c>
      <c r="G2846" t="inlineStr">
        <is>
          <t>Product has no value for 'fiber'</t>
        </is>
      </c>
    </row>
    <row r="2847">
      <c r="A2847" t="inlineStr">
        <is>
          <t>2.97</t>
        </is>
      </c>
      <c r="B2847" t="inlineStr">
        <is>
          <t>Resource Glutamin 20x5g</t>
        </is>
      </c>
      <c r="C2847" t="inlineStr">
        <is>
          <t>volume</t>
        </is>
      </c>
      <c r="D2847" s="10" t="inlineStr">
        <is>
          <t>UNKNOWN</t>
        </is>
      </c>
      <c r="E2847" t="inlineStr">
        <is>
          <t>100.0 g</t>
        </is>
      </c>
      <c r="F2847">
        <f> 200.0 ml</f>
        <v/>
      </c>
      <c r="G2847" t="inlineStr">
        <is>
          <t>Not comparable: product in g, requirement in ml</t>
        </is>
      </c>
    </row>
    <row r="2848">
      <c r="A2848" t="inlineStr">
        <is>
          <t>2.97</t>
        </is>
      </c>
      <c r="B2848" t="inlineStr">
        <is>
          <t>Resource Glutamin 20x5g</t>
        </is>
      </c>
      <c r="C2848" t="inlineStr">
        <is>
          <t>contains_fiber</t>
        </is>
      </c>
      <c r="D2848" s="10" t="inlineStr">
        <is>
          <t>UNKNOWN</t>
        </is>
      </c>
      <c r="E2848" t="inlineStr">
        <is>
          <t>N/A</t>
        </is>
      </c>
      <c r="F2848" t="inlineStr">
        <is>
          <t>True</t>
        </is>
      </c>
      <c r="G2848" t="inlineStr">
        <is>
          <t>Cannot determine 'contains_fiber' for this product</t>
        </is>
      </c>
    </row>
    <row r="2849">
      <c r="A2849" t="inlineStr">
        <is>
          <t>2.98</t>
        </is>
      </c>
      <c r="B2849" t="inlineStr">
        <is>
          <t>Resource Junior powder 400g</t>
        </is>
      </c>
      <c r="C2849" t="inlineStr">
        <is>
          <t>energy</t>
        </is>
      </c>
      <c r="D2849" s="10" t="inlineStr">
        <is>
          <t>UNKNOWN</t>
        </is>
      </c>
      <c r="E2849" t="inlineStr">
        <is>
          <t>470.0</t>
        </is>
      </c>
      <c r="F2849" t="inlineStr">
        <is>
          <t>1.0-1.1 kkal/ml</t>
        </is>
      </c>
      <c r="G2849" t="inlineStr">
        <is>
          <t>Incompatible units for 'energy': product is kcal/100g, requirement is kcal/100ml</t>
        </is>
      </c>
    </row>
    <row r="2850">
      <c r="A2850" t="inlineStr">
        <is>
          <t>2.98</t>
        </is>
      </c>
      <c r="B2850" t="inlineStr">
        <is>
          <t>Resource Junior powder 400g</t>
        </is>
      </c>
      <c r="C2850" t="inlineStr">
        <is>
          <t>protein</t>
        </is>
      </c>
      <c r="D2850" s="10" t="inlineStr">
        <is>
          <t>UNKNOWN</t>
        </is>
      </c>
      <c r="E2850" t="inlineStr">
        <is>
          <t>13.9</t>
        </is>
      </c>
      <c r="F2850">
        <f> 5.0 g/100ml</f>
        <v/>
      </c>
      <c r="G2850" t="inlineStr">
        <is>
          <t>Incompatible units for 'protein': product is g/100g, requirement is g/100ml</t>
        </is>
      </c>
    </row>
    <row r="2851">
      <c r="A2851" t="inlineStr">
        <is>
          <t>2.98</t>
        </is>
      </c>
      <c r="B2851" t="inlineStr">
        <is>
          <t>Resource Junior powder 400g</t>
        </is>
      </c>
      <c r="C2851" t="inlineStr">
        <is>
          <t>fiber</t>
        </is>
      </c>
      <c r="D2851" s="10" t="inlineStr">
        <is>
          <t>UNKNOWN</t>
        </is>
      </c>
      <c r="E2851" t="inlineStr">
        <is>
          <t>N/A</t>
        </is>
      </c>
      <c r="F2851">
        <f> 2.0 g/100ml</f>
        <v/>
      </c>
      <c r="G2851" t="inlineStr">
        <is>
          <t>Product has no value for 'fiber'</t>
        </is>
      </c>
    </row>
    <row r="2852">
      <c r="A2852" t="inlineStr">
        <is>
          <t>2.98</t>
        </is>
      </c>
      <c r="B2852" t="inlineStr">
        <is>
          <t>Resource Junior powder 400g</t>
        </is>
      </c>
      <c r="C2852" t="inlineStr">
        <is>
          <t>volume</t>
        </is>
      </c>
      <c r="D2852" s="10" t="inlineStr">
        <is>
          <t>UNKNOWN</t>
        </is>
      </c>
      <c r="E2852" t="inlineStr">
        <is>
          <t>400.0 g</t>
        </is>
      </c>
      <c r="F2852">
        <f> 200.0 ml</f>
        <v/>
      </c>
      <c r="G2852" t="inlineStr">
        <is>
          <t>Not comparable: product in g, requirement in ml</t>
        </is>
      </c>
    </row>
    <row r="2853">
      <c r="A2853" t="inlineStr">
        <is>
          <t>2.98</t>
        </is>
      </c>
      <c r="B2853" t="inlineStr">
        <is>
          <t>Resource Junior powder 400g</t>
        </is>
      </c>
      <c r="C2853" t="inlineStr">
        <is>
          <t>contains_fiber</t>
        </is>
      </c>
      <c r="D2853" s="10" t="inlineStr">
        <is>
          <t>UNKNOWN</t>
        </is>
      </c>
      <c r="E2853" t="inlineStr">
        <is>
          <t>N/A</t>
        </is>
      </c>
      <c r="F2853" t="inlineStr">
        <is>
          <t>True</t>
        </is>
      </c>
      <c r="G2853" t="inlineStr">
        <is>
          <t>Cannot determine 'contains_fiber' for this product</t>
        </is>
      </c>
    </row>
    <row r="2854">
      <c r="A2854" t="inlineStr">
        <is>
          <t>2.98</t>
        </is>
      </c>
      <c r="B2854" t="inlineStr">
        <is>
          <t>Resource Instant Protein powder 400g</t>
        </is>
      </c>
      <c r="C2854" t="inlineStr">
        <is>
          <t>energy</t>
        </is>
      </c>
      <c r="D2854" s="10" t="inlineStr">
        <is>
          <t>UNKNOWN</t>
        </is>
      </c>
      <c r="E2854" t="inlineStr">
        <is>
          <t>371.0</t>
        </is>
      </c>
      <c r="F2854" t="inlineStr">
        <is>
          <t>1.0-1.1 kkal/ml</t>
        </is>
      </c>
      <c r="G2854" t="inlineStr">
        <is>
          <t>Incompatible units for 'energy': product is kcal/100g, requirement is kcal/100ml</t>
        </is>
      </c>
    </row>
    <row r="2855">
      <c r="A2855" t="inlineStr">
        <is>
          <t>2.98</t>
        </is>
      </c>
      <c r="B2855" t="inlineStr">
        <is>
          <t>Resource Instant Protein powder 400g</t>
        </is>
      </c>
      <c r="C2855" t="inlineStr">
        <is>
          <t>protein</t>
        </is>
      </c>
      <c r="D2855" s="10" t="inlineStr">
        <is>
          <t>UNKNOWN</t>
        </is>
      </c>
      <c r="E2855" t="inlineStr">
        <is>
          <t>90.0</t>
        </is>
      </c>
      <c r="F2855">
        <f> 5.0 g/100ml</f>
        <v/>
      </c>
      <c r="G2855" t="inlineStr">
        <is>
          <t>Incompatible units for 'protein': product is g/100g, requirement is g/100ml</t>
        </is>
      </c>
    </row>
    <row r="2856">
      <c r="A2856" t="inlineStr">
        <is>
          <t>2.98</t>
        </is>
      </c>
      <c r="B2856" t="inlineStr">
        <is>
          <t>Resource Instant Protein powder 400g</t>
        </is>
      </c>
      <c r="C2856" t="inlineStr">
        <is>
          <t>fiber</t>
        </is>
      </c>
      <c r="D2856" s="10" t="inlineStr">
        <is>
          <t>UNKNOWN</t>
        </is>
      </c>
      <c r="E2856" t="inlineStr">
        <is>
          <t>N/A</t>
        </is>
      </c>
      <c r="F2856">
        <f> 2.0 g/100ml</f>
        <v/>
      </c>
      <c r="G2856" t="inlineStr">
        <is>
          <t>Product has no value for 'fiber'</t>
        </is>
      </c>
    </row>
    <row r="2857">
      <c r="A2857" t="inlineStr">
        <is>
          <t>2.98</t>
        </is>
      </c>
      <c r="B2857" t="inlineStr">
        <is>
          <t>Resource Instant Protein powder 400g</t>
        </is>
      </c>
      <c r="C2857" t="inlineStr">
        <is>
          <t>volume</t>
        </is>
      </c>
      <c r="D2857" s="10" t="inlineStr">
        <is>
          <t>UNKNOWN</t>
        </is>
      </c>
      <c r="E2857" t="inlineStr">
        <is>
          <t>400.0 g</t>
        </is>
      </c>
      <c r="F2857">
        <f> 200.0 ml</f>
        <v/>
      </c>
      <c r="G2857" t="inlineStr">
        <is>
          <t>Not comparable: product in g, requirement in ml</t>
        </is>
      </c>
    </row>
    <row r="2858">
      <c r="A2858" t="inlineStr">
        <is>
          <t>2.98</t>
        </is>
      </c>
      <c r="B2858" t="inlineStr">
        <is>
          <t>Resource Instant Protein powder 400g</t>
        </is>
      </c>
      <c r="C2858" t="inlineStr">
        <is>
          <t>contains_fiber</t>
        </is>
      </c>
      <c r="D2858" s="10" t="inlineStr">
        <is>
          <t>UNKNOWN</t>
        </is>
      </c>
      <c r="E2858" t="inlineStr">
        <is>
          <t>N/A</t>
        </is>
      </c>
      <c r="F2858" t="inlineStr">
        <is>
          <t>True</t>
        </is>
      </c>
      <c r="G2858" t="inlineStr">
        <is>
          <t>Cannot determine 'contains_fiber' for this product</t>
        </is>
      </c>
    </row>
    <row r="2859">
      <c r="A2859" t="inlineStr">
        <is>
          <t>2.98</t>
        </is>
      </c>
      <c r="B2859" t="inlineStr">
        <is>
          <t>Resource Glutamin 20x5g</t>
        </is>
      </c>
      <c r="C2859" t="inlineStr">
        <is>
          <t>energy</t>
        </is>
      </c>
      <c r="D2859" s="10" t="inlineStr">
        <is>
          <t>UNKNOWN</t>
        </is>
      </c>
      <c r="E2859" t="inlineStr">
        <is>
          <t>400.0</t>
        </is>
      </c>
      <c r="F2859" t="inlineStr">
        <is>
          <t>1.0-1.1 kkal/ml</t>
        </is>
      </c>
      <c r="G2859" t="inlineStr">
        <is>
          <t>Incompatible units for 'energy': product is kcal/100g, requirement is kcal/100ml</t>
        </is>
      </c>
    </row>
    <row r="2860">
      <c r="A2860" t="inlineStr">
        <is>
          <t>2.98</t>
        </is>
      </c>
      <c r="B2860" t="inlineStr">
        <is>
          <t>Resource Glutamin 20x5g</t>
        </is>
      </c>
      <c r="C2860" t="inlineStr">
        <is>
          <t>protein</t>
        </is>
      </c>
      <c r="D2860" s="10" t="inlineStr">
        <is>
          <t>UNKNOWN</t>
        </is>
      </c>
      <c r="E2860" t="inlineStr">
        <is>
          <t>100.0</t>
        </is>
      </c>
      <c r="F2860">
        <f> 5.0 g/100ml</f>
        <v/>
      </c>
      <c r="G2860" t="inlineStr">
        <is>
          <t>Incompatible units for 'protein': product is g/100g, requirement is g/100ml</t>
        </is>
      </c>
    </row>
    <row r="2861">
      <c r="A2861" t="inlineStr">
        <is>
          <t>2.98</t>
        </is>
      </c>
      <c r="B2861" t="inlineStr">
        <is>
          <t>Resource Glutamin 20x5g</t>
        </is>
      </c>
      <c r="C2861" t="inlineStr">
        <is>
          <t>fiber</t>
        </is>
      </c>
      <c r="D2861" s="10" t="inlineStr">
        <is>
          <t>UNKNOWN</t>
        </is>
      </c>
      <c r="E2861" t="inlineStr">
        <is>
          <t>N/A</t>
        </is>
      </c>
      <c r="F2861">
        <f> 2.0 g/100ml</f>
        <v/>
      </c>
      <c r="G2861" t="inlineStr">
        <is>
          <t>Product has no value for 'fiber'</t>
        </is>
      </c>
    </row>
    <row r="2862">
      <c r="A2862" t="inlineStr">
        <is>
          <t>2.98</t>
        </is>
      </c>
      <c r="B2862" t="inlineStr">
        <is>
          <t>Resource Glutamin 20x5g</t>
        </is>
      </c>
      <c r="C2862" t="inlineStr">
        <is>
          <t>volume</t>
        </is>
      </c>
      <c r="D2862" s="10" t="inlineStr">
        <is>
          <t>UNKNOWN</t>
        </is>
      </c>
      <c r="E2862" t="inlineStr">
        <is>
          <t>100.0 g</t>
        </is>
      </c>
      <c r="F2862">
        <f> 200.0 ml</f>
        <v/>
      </c>
      <c r="G2862" t="inlineStr">
        <is>
          <t>Not comparable: product in g, requirement in ml</t>
        </is>
      </c>
    </row>
    <row r="2863">
      <c r="A2863" t="inlineStr">
        <is>
          <t>2.98</t>
        </is>
      </c>
      <c r="B2863" t="inlineStr">
        <is>
          <t>Resource Glutamin 20x5g</t>
        </is>
      </c>
      <c r="C2863" t="inlineStr">
        <is>
          <t>contains_fiber</t>
        </is>
      </c>
      <c r="D2863" s="10" t="inlineStr">
        <is>
          <t>UNKNOWN</t>
        </is>
      </c>
      <c r="E2863" t="inlineStr">
        <is>
          <t>N/A</t>
        </is>
      </c>
      <c r="F2863" t="inlineStr">
        <is>
          <t>True</t>
        </is>
      </c>
      <c r="G2863" t="inlineStr">
        <is>
          <t>Cannot determine 'contains_fiber' for this product</t>
        </is>
      </c>
    </row>
    <row r="2864">
      <c r="A2864" t="inlineStr">
        <is>
          <t>2.99</t>
        </is>
      </c>
      <c r="B2864" t="inlineStr">
        <is>
          <t>Resource Junior powder 400g</t>
        </is>
      </c>
      <c r="C2864" t="inlineStr">
        <is>
          <t>energy</t>
        </is>
      </c>
      <c r="D2864" s="10" t="inlineStr">
        <is>
          <t>UNKNOWN</t>
        </is>
      </c>
      <c r="E2864" t="inlineStr">
        <is>
          <t>470.0</t>
        </is>
      </c>
      <c r="F2864">
        <f> 2.0 kkal/ml</f>
        <v/>
      </c>
      <c r="G2864" t="inlineStr">
        <is>
          <t>Incompatible units for 'energy': product is kcal/100g, requirement is kcal/100ml</t>
        </is>
      </c>
    </row>
    <row r="2865">
      <c r="A2865" t="inlineStr">
        <is>
          <t>2.99</t>
        </is>
      </c>
      <c r="B2865" t="inlineStr">
        <is>
          <t>Resource Junior powder 400g</t>
        </is>
      </c>
      <c r="C2865" t="inlineStr">
        <is>
          <t>protein</t>
        </is>
      </c>
      <c r="D2865" s="10" t="inlineStr">
        <is>
          <t>UNKNOWN</t>
        </is>
      </c>
      <c r="E2865" t="inlineStr">
        <is>
          <t>13.9</t>
        </is>
      </c>
      <c r="F2865">
        <f> 10.0 g/100ml</f>
        <v/>
      </c>
      <c r="G2865" t="inlineStr">
        <is>
          <t>Incompatible units for 'protein': product is g/100g, requirement is g/100ml</t>
        </is>
      </c>
    </row>
    <row r="2866">
      <c r="A2866" t="inlineStr">
        <is>
          <t>2.99</t>
        </is>
      </c>
      <c r="B2866" t="inlineStr">
        <is>
          <t>Resource Junior powder 400g</t>
        </is>
      </c>
      <c r="C2866" t="inlineStr">
        <is>
          <t>volume</t>
        </is>
      </c>
      <c r="D2866" s="10" t="inlineStr">
        <is>
          <t>UNKNOWN</t>
        </is>
      </c>
      <c r="E2866" t="inlineStr">
        <is>
          <t>400.0 g</t>
        </is>
      </c>
      <c r="F2866">
        <f> 175.0 ml</f>
        <v/>
      </c>
      <c r="G2866" t="inlineStr">
        <is>
          <t>Not comparable: product in g, requirement in ml</t>
        </is>
      </c>
    </row>
    <row r="2867">
      <c r="A2867" t="inlineStr">
        <is>
          <t>2.99</t>
        </is>
      </c>
      <c r="B2867" t="inlineStr">
        <is>
          <t>Resource Junior powder 400g</t>
        </is>
      </c>
      <c r="C2867" t="inlineStr">
        <is>
          <t>contains_fiber</t>
        </is>
      </c>
      <c r="D2867" s="10" t="inlineStr">
        <is>
          <t>UNKNOWN</t>
        </is>
      </c>
      <c r="E2867" t="inlineStr">
        <is>
          <t>N/A</t>
        </is>
      </c>
      <c r="F2867" t="inlineStr">
        <is>
          <t>False</t>
        </is>
      </c>
      <c r="G2867" t="inlineStr">
        <is>
          <t>Cannot determine 'contains_fiber' for this product</t>
        </is>
      </c>
    </row>
    <row r="2868">
      <c r="A2868" t="inlineStr">
        <is>
          <t>2.99</t>
        </is>
      </c>
      <c r="B2868" t="inlineStr">
        <is>
          <t>Resource Instant Protein powder 400g</t>
        </is>
      </c>
      <c r="C2868" t="inlineStr">
        <is>
          <t>energy</t>
        </is>
      </c>
      <c r="D2868" s="10" t="inlineStr">
        <is>
          <t>UNKNOWN</t>
        </is>
      </c>
      <c r="E2868" t="inlineStr">
        <is>
          <t>371.0</t>
        </is>
      </c>
      <c r="F2868">
        <f> 2.0 kkal/ml</f>
        <v/>
      </c>
      <c r="G2868" t="inlineStr">
        <is>
          <t>Incompatible units for 'energy': product is kcal/100g, requirement is kcal/100ml</t>
        </is>
      </c>
    </row>
    <row r="2869">
      <c r="A2869" t="inlineStr">
        <is>
          <t>2.99</t>
        </is>
      </c>
      <c r="B2869" t="inlineStr">
        <is>
          <t>Resource Instant Protein powder 400g</t>
        </is>
      </c>
      <c r="C2869" t="inlineStr">
        <is>
          <t>protein</t>
        </is>
      </c>
      <c r="D2869" s="10" t="inlineStr">
        <is>
          <t>UNKNOWN</t>
        </is>
      </c>
      <c r="E2869" t="inlineStr">
        <is>
          <t>90.0</t>
        </is>
      </c>
      <c r="F2869">
        <f> 10.0 g/100ml</f>
        <v/>
      </c>
      <c r="G2869" t="inlineStr">
        <is>
          <t>Incompatible units for 'protein': product is g/100g, requirement is g/100ml</t>
        </is>
      </c>
    </row>
    <row r="2870">
      <c r="A2870" t="inlineStr">
        <is>
          <t>2.99</t>
        </is>
      </c>
      <c r="B2870" t="inlineStr">
        <is>
          <t>Resource Instant Protein powder 400g</t>
        </is>
      </c>
      <c r="C2870" t="inlineStr">
        <is>
          <t>volume</t>
        </is>
      </c>
      <c r="D2870" s="10" t="inlineStr">
        <is>
          <t>UNKNOWN</t>
        </is>
      </c>
      <c r="E2870" t="inlineStr">
        <is>
          <t>400.0 g</t>
        </is>
      </c>
      <c r="F2870">
        <f> 175.0 ml</f>
        <v/>
      </c>
      <c r="G2870" t="inlineStr">
        <is>
          <t>Not comparable: product in g, requirement in ml</t>
        </is>
      </c>
    </row>
    <row r="2871">
      <c r="A2871" t="inlineStr">
        <is>
          <t>2.99</t>
        </is>
      </c>
      <c r="B2871" t="inlineStr">
        <is>
          <t>Resource Instant Protein powder 400g</t>
        </is>
      </c>
      <c r="C2871" t="inlineStr">
        <is>
          <t>contains_fiber</t>
        </is>
      </c>
      <c r="D2871" s="10" t="inlineStr">
        <is>
          <t>UNKNOWN</t>
        </is>
      </c>
      <c r="E2871" t="inlineStr">
        <is>
          <t>N/A</t>
        </is>
      </c>
      <c r="F2871" t="inlineStr">
        <is>
          <t>False</t>
        </is>
      </c>
      <c r="G2871" t="inlineStr">
        <is>
          <t>Cannot determine 'contains_fiber' for this product</t>
        </is>
      </c>
    </row>
    <row r="2872">
      <c r="A2872" t="inlineStr">
        <is>
          <t>2.99</t>
        </is>
      </c>
      <c r="B2872" t="inlineStr">
        <is>
          <t>Resource Glutamin 20x5g</t>
        </is>
      </c>
      <c r="C2872" t="inlineStr">
        <is>
          <t>energy</t>
        </is>
      </c>
      <c r="D2872" s="10" t="inlineStr">
        <is>
          <t>UNKNOWN</t>
        </is>
      </c>
      <c r="E2872" t="inlineStr">
        <is>
          <t>400.0</t>
        </is>
      </c>
      <c r="F2872">
        <f> 2.0 kkal/ml</f>
        <v/>
      </c>
      <c r="G2872" t="inlineStr">
        <is>
          <t>Incompatible units for 'energy': product is kcal/100g, requirement is kcal/100ml</t>
        </is>
      </c>
    </row>
    <row r="2873">
      <c r="A2873" t="inlineStr">
        <is>
          <t>2.99</t>
        </is>
      </c>
      <c r="B2873" t="inlineStr">
        <is>
          <t>Resource Glutamin 20x5g</t>
        </is>
      </c>
      <c r="C2873" t="inlineStr">
        <is>
          <t>protein</t>
        </is>
      </c>
      <c r="D2873" s="10" t="inlineStr">
        <is>
          <t>UNKNOWN</t>
        </is>
      </c>
      <c r="E2873" t="inlineStr">
        <is>
          <t>100.0</t>
        </is>
      </c>
      <c r="F2873">
        <f> 10.0 g/100ml</f>
        <v/>
      </c>
      <c r="G2873" t="inlineStr">
        <is>
          <t>Incompatible units for 'protein': product is g/100g, requirement is g/100ml</t>
        </is>
      </c>
    </row>
    <row r="2874">
      <c r="A2874" t="inlineStr">
        <is>
          <t>2.99</t>
        </is>
      </c>
      <c r="B2874" t="inlineStr">
        <is>
          <t>Resource Glutamin 20x5g</t>
        </is>
      </c>
      <c r="C2874" t="inlineStr">
        <is>
          <t>volume</t>
        </is>
      </c>
      <c r="D2874" s="10" t="inlineStr">
        <is>
          <t>UNKNOWN</t>
        </is>
      </c>
      <c r="E2874" t="inlineStr">
        <is>
          <t>100.0 g</t>
        </is>
      </c>
      <c r="F2874">
        <f> 175.0 ml</f>
        <v/>
      </c>
      <c r="G2874" t="inlineStr">
        <is>
          <t>Not comparable: product in g, requirement in ml</t>
        </is>
      </c>
    </row>
    <row r="2875">
      <c r="A2875" t="inlineStr">
        <is>
          <t>2.99</t>
        </is>
      </c>
      <c r="B2875" t="inlineStr">
        <is>
          <t>Resource Glutamin 20x5g</t>
        </is>
      </c>
      <c r="C2875" t="inlineStr">
        <is>
          <t>contains_fiber</t>
        </is>
      </c>
      <c r="D2875" s="10" t="inlineStr">
        <is>
          <t>UNKNOWN</t>
        </is>
      </c>
      <c r="E2875" t="inlineStr">
        <is>
          <t>N/A</t>
        </is>
      </c>
      <c r="F2875" t="inlineStr">
        <is>
          <t>False</t>
        </is>
      </c>
      <c r="G2875" t="inlineStr">
        <is>
          <t>Cannot determine 'contains_fiber' for this product</t>
        </is>
      </c>
    </row>
    <row r="2876">
      <c r="A2876" t="inlineStr">
        <is>
          <t>2.100</t>
        </is>
      </c>
      <c r="B2876" t="inlineStr">
        <is>
          <t>Resource Junior powder 400g</t>
        </is>
      </c>
      <c r="C2876" t="inlineStr">
        <is>
          <t>energy</t>
        </is>
      </c>
      <c r="D2876" s="10" t="inlineStr">
        <is>
          <t>UNKNOWN</t>
        </is>
      </c>
      <c r="E2876" t="inlineStr">
        <is>
          <t>470.0</t>
        </is>
      </c>
      <c r="F2876">
        <f> 2.0 kkal/ml</f>
        <v/>
      </c>
      <c r="G2876" t="inlineStr">
        <is>
          <t>Incompatible units for 'energy': product is kcal/100g, requirement is kcal/100ml</t>
        </is>
      </c>
    </row>
    <row r="2877">
      <c r="A2877" t="inlineStr">
        <is>
          <t>2.100</t>
        </is>
      </c>
      <c r="B2877" t="inlineStr">
        <is>
          <t>Resource Junior powder 400g</t>
        </is>
      </c>
      <c r="C2877" t="inlineStr">
        <is>
          <t>protein</t>
        </is>
      </c>
      <c r="D2877" s="10" t="inlineStr">
        <is>
          <t>UNKNOWN</t>
        </is>
      </c>
      <c r="E2877" t="inlineStr">
        <is>
          <t>13.9</t>
        </is>
      </c>
      <c r="F2877">
        <f> 10.0 g/100ml</f>
        <v/>
      </c>
      <c r="G2877" t="inlineStr">
        <is>
          <t>Incompatible units for 'protein': product is g/100g, requirement is g/100ml</t>
        </is>
      </c>
    </row>
    <row r="2878">
      <c r="A2878" t="inlineStr">
        <is>
          <t>2.100</t>
        </is>
      </c>
      <c r="B2878" t="inlineStr">
        <is>
          <t>Resource Junior powder 400g</t>
        </is>
      </c>
      <c r="C2878" t="inlineStr">
        <is>
          <t>volume</t>
        </is>
      </c>
      <c r="D2878" s="10" t="inlineStr">
        <is>
          <t>UNKNOWN</t>
        </is>
      </c>
      <c r="E2878" t="inlineStr">
        <is>
          <t>400.0 g</t>
        </is>
      </c>
      <c r="F2878">
        <f> 175.0 ml</f>
        <v/>
      </c>
      <c r="G2878" t="inlineStr">
        <is>
          <t>Not comparable: product in g, requirement in ml</t>
        </is>
      </c>
    </row>
    <row r="2879">
      <c r="A2879" t="inlineStr">
        <is>
          <t>2.100</t>
        </is>
      </c>
      <c r="B2879" t="inlineStr">
        <is>
          <t>Resource Junior powder 400g</t>
        </is>
      </c>
      <c r="C2879" t="inlineStr">
        <is>
          <t>contains_fiber</t>
        </is>
      </c>
      <c r="D2879" s="10" t="inlineStr">
        <is>
          <t>UNKNOWN</t>
        </is>
      </c>
      <c r="E2879" t="inlineStr">
        <is>
          <t>N/A</t>
        </is>
      </c>
      <c r="F2879" t="inlineStr">
        <is>
          <t>False</t>
        </is>
      </c>
      <c r="G2879" t="inlineStr">
        <is>
          <t>Cannot determine 'contains_fiber' for this product</t>
        </is>
      </c>
    </row>
    <row r="2880">
      <c r="A2880" t="inlineStr">
        <is>
          <t>2.100</t>
        </is>
      </c>
      <c r="B2880" t="inlineStr">
        <is>
          <t>Resource Instant Protein powder 400g</t>
        </is>
      </c>
      <c r="C2880" t="inlineStr">
        <is>
          <t>energy</t>
        </is>
      </c>
      <c r="D2880" s="10" t="inlineStr">
        <is>
          <t>UNKNOWN</t>
        </is>
      </c>
      <c r="E2880" t="inlineStr">
        <is>
          <t>371.0</t>
        </is>
      </c>
      <c r="F2880">
        <f> 2.0 kkal/ml</f>
        <v/>
      </c>
      <c r="G2880" t="inlineStr">
        <is>
          <t>Incompatible units for 'energy': product is kcal/100g, requirement is kcal/100ml</t>
        </is>
      </c>
    </row>
    <row r="2881">
      <c r="A2881" t="inlineStr">
        <is>
          <t>2.100</t>
        </is>
      </c>
      <c r="B2881" t="inlineStr">
        <is>
          <t>Resource Instant Protein powder 400g</t>
        </is>
      </c>
      <c r="C2881" t="inlineStr">
        <is>
          <t>protein</t>
        </is>
      </c>
      <c r="D2881" s="10" t="inlineStr">
        <is>
          <t>UNKNOWN</t>
        </is>
      </c>
      <c r="E2881" t="inlineStr">
        <is>
          <t>90.0</t>
        </is>
      </c>
      <c r="F2881">
        <f> 10.0 g/100ml</f>
        <v/>
      </c>
      <c r="G2881" t="inlineStr">
        <is>
          <t>Incompatible units for 'protein': product is g/100g, requirement is g/100ml</t>
        </is>
      </c>
    </row>
    <row r="2882">
      <c r="A2882" t="inlineStr">
        <is>
          <t>2.100</t>
        </is>
      </c>
      <c r="B2882" t="inlineStr">
        <is>
          <t>Resource Instant Protein powder 400g</t>
        </is>
      </c>
      <c r="C2882" t="inlineStr">
        <is>
          <t>volume</t>
        </is>
      </c>
      <c r="D2882" s="10" t="inlineStr">
        <is>
          <t>UNKNOWN</t>
        </is>
      </c>
      <c r="E2882" t="inlineStr">
        <is>
          <t>400.0 g</t>
        </is>
      </c>
      <c r="F2882">
        <f> 175.0 ml</f>
        <v/>
      </c>
      <c r="G2882" t="inlineStr">
        <is>
          <t>Not comparable: product in g, requirement in ml</t>
        </is>
      </c>
    </row>
    <row r="2883">
      <c r="A2883" t="inlineStr">
        <is>
          <t>2.100</t>
        </is>
      </c>
      <c r="B2883" t="inlineStr">
        <is>
          <t>Resource Instant Protein powder 400g</t>
        </is>
      </c>
      <c r="C2883" t="inlineStr">
        <is>
          <t>contains_fiber</t>
        </is>
      </c>
      <c r="D2883" s="10" t="inlineStr">
        <is>
          <t>UNKNOWN</t>
        </is>
      </c>
      <c r="E2883" t="inlineStr">
        <is>
          <t>N/A</t>
        </is>
      </c>
      <c r="F2883" t="inlineStr">
        <is>
          <t>False</t>
        </is>
      </c>
      <c r="G2883" t="inlineStr">
        <is>
          <t>Cannot determine 'contains_fiber' for this product</t>
        </is>
      </c>
    </row>
    <row r="2884">
      <c r="A2884" t="inlineStr">
        <is>
          <t>2.100</t>
        </is>
      </c>
      <c r="B2884" t="inlineStr">
        <is>
          <t>Resource Glutamin 20x5g</t>
        </is>
      </c>
      <c r="C2884" t="inlineStr">
        <is>
          <t>energy</t>
        </is>
      </c>
      <c r="D2884" s="10" t="inlineStr">
        <is>
          <t>UNKNOWN</t>
        </is>
      </c>
      <c r="E2884" t="inlineStr">
        <is>
          <t>400.0</t>
        </is>
      </c>
      <c r="F2884">
        <f> 2.0 kkal/ml</f>
        <v/>
      </c>
      <c r="G2884" t="inlineStr">
        <is>
          <t>Incompatible units for 'energy': product is kcal/100g, requirement is kcal/100ml</t>
        </is>
      </c>
    </row>
    <row r="2885">
      <c r="A2885" t="inlineStr">
        <is>
          <t>2.100</t>
        </is>
      </c>
      <c r="B2885" t="inlineStr">
        <is>
          <t>Resource Glutamin 20x5g</t>
        </is>
      </c>
      <c r="C2885" t="inlineStr">
        <is>
          <t>protein</t>
        </is>
      </c>
      <c r="D2885" s="10" t="inlineStr">
        <is>
          <t>UNKNOWN</t>
        </is>
      </c>
      <c r="E2885" t="inlineStr">
        <is>
          <t>100.0</t>
        </is>
      </c>
      <c r="F2885">
        <f> 10.0 g/100ml</f>
        <v/>
      </c>
      <c r="G2885" t="inlineStr">
        <is>
          <t>Incompatible units for 'protein': product is g/100g, requirement is g/100ml</t>
        </is>
      </c>
    </row>
    <row r="2886">
      <c r="A2886" t="inlineStr">
        <is>
          <t>2.100</t>
        </is>
      </c>
      <c r="B2886" t="inlineStr">
        <is>
          <t>Resource Glutamin 20x5g</t>
        </is>
      </c>
      <c r="C2886" t="inlineStr">
        <is>
          <t>volume</t>
        </is>
      </c>
      <c r="D2886" s="10" t="inlineStr">
        <is>
          <t>UNKNOWN</t>
        </is>
      </c>
      <c r="E2886" t="inlineStr">
        <is>
          <t>100.0 g</t>
        </is>
      </c>
      <c r="F2886">
        <f> 175.0 ml</f>
        <v/>
      </c>
      <c r="G2886" t="inlineStr">
        <is>
          <t>Not comparable: product in g, requirement in ml</t>
        </is>
      </c>
    </row>
    <row r="2887">
      <c r="A2887" t="inlineStr">
        <is>
          <t>2.100</t>
        </is>
      </c>
      <c r="B2887" t="inlineStr">
        <is>
          <t>Resource Glutamin 20x5g</t>
        </is>
      </c>
      <c r="C2887" t="inlineStr">
        <is>
          <t>contains_fiber</t>
        </is>
      </c>
      <c r="D2887" s="10" t="inlineStr">
        <is>
          <t>UNKNOWN</t>
        </is>
      </c>
      <c r="E2887" t="inlineStr">
        <is>
          <t>N/A</t>
        </is>
      </c>
      <c r="F2887" t="inlineStr">
        <is>
          <t>False</t>
        </is>
      </c>
      <c r="G2887" t="inlineStr">
        <is>
          <t>Cannot determine 'contains_fiber' for this product</t>
        </is>
      </c>
    </row>
    <row r="2888">
      <c r="A2888" t="inlineStr">
        <is>
          <t>2.101</t>
        </is>
      </c>
      <c r="B2888" t="inlineStr">
        <is>
          <t>Resource Junior powder 400g</t>
        </is>
      </c>
      <c r="C2888" t="inlineStr">
        <is>
          <t>energy</t>
        </is>
      </c>
      <c r="D2888" s="10" t="inlineStr">
        <is>
          <t>UNKNOWN</t>
        </is>
      </c>
      <c r="E2888" t="inlineStr">
        <is>
          <t>470.0</t>
        </is>
      </c>
      <c r="F2888">
        <f> 2.0 kkal/ml</f>
        <v/>
      </c>
      <c r="G2888" t="inlineStr">
        <is>
          <t>Incompatible units for 'energy': product is kcal/100g, requirement is kcal/100ml</t>
        </is>
      </c>
    </row>
    <row r="2889">
      <c r="A2889" t="inlineStr">
        <is>
          <t>2.101</t>
        </is>
      </c>
      <c r="B2889" t="inlineStr">
        <is>
          <t>Resource Junior powder 400g</t>
        </is>
      </c>
      <c r="C2889" t="inlineStr">
        <is>
          <t>protein</t>
        </is>
      </c>
      <c r="D2889" s="10" t="inlineStr">
        <is>
          <t>UNKNOWN</t>
        </is>
      </c>
      <c r="E2889" t="inlineStr">
        <is>
          <t>13.9</t>
        </is>
      </c>
      <c r="F2889">
        <f> 10.0 g/100ml</f>
        <v/>
      </c>
      <c r="G2889" t="inlineStr">
        <is>
          <t>Incompatible units for 'protein': product is g/100g, requirement is g/100ml</t>
        </is>
      </c>
    </row>
    <row r="2890">
      <c r="A2890" t="inlineStr">
        <is>
          <t>2.101</t>
        </is>
      </c>
      <c r="B2890" t="inlineStr">
        <is>
          <t>Resource Junior powder 400g</t>
        </is>
      </c>
      <c r="C2890" t="inlineStr">
        <is>
          <t>volume</t>
        </is>
      </c>
      <c r="D2890" s="10" t="inlineStr">
        <is>
          <t>UNKNOWN</t>
        </is>
      </c>
      <c r="E2890" t="inlineStr">
        <is>
          <t>400.0 g</t>
        </is>
      </c>
      <c r="F2890">
        <f> 175.0 ml</f>
        <v/>
      </c>
      <c r="G2890" t="inlineStr">
        <is>
          <t>Not comparable: product in g, requirement in ml</t>
        </is>
      </c>
    </row>
    <row r="2891">
      <c r="A2891" t="inlineStr">
        <is>
          <t>2.101</t>
        </is>
      </c>
      <c r="B2891" t="inlineStr">
        <is>
          <t>Resource Junior powder 400g</t>
        </is>
      </c>
      <c r="C2891" t="inlineStr">
        <is>
          <t>contains_fiber</t>
        </is>
      </c>
      <c r="D2891" s="10" t="inlineStr">
        <is>
          <t>UNKNOWN</t>
        </is>
      </c>
      <c r="E2891" t="inlineStr">
        <is>
          <t>N/A</t>
        </is>
      </c>
      <c r="F2891" t="inlineStr">
        <is>
          <t>False</t>
        </is>
      </c>
      <c r="G2891" t="inlineStr">
        <is>
          <t>Cannot determine 'contains_fiber' for this product</t>
        </is>
      </c>
    </row>
    <row r="2892">
      <c r="A2892" t="inlineStr">
        <is>
          <t>2.101</t>
        </is>
      </c>
      <c r="B2892" t="inlineStr">
        <is>
          <t>Resource Instant Protein powder 400g</t>
        </is>
      </c>
      <c r="C2892" t="inlineStr">
        <is>
          <t>energy</t>
        </is>
      </c>
      <c r="D2892" s="10" t="inlineStr">
        <is>
          <t>UNKNOWN</t>
        </is>
      </c>
      <c r="E2892" t="inlineStr">
        <is>
          <t>371.0</t>
        </is>
      </c>
      <c r="F2892">
        <f> 2.0 kkal/ml</f>
        <v/>
      </c>
      <c r="G2892" t="inlineStr">
        <is>
          <t>Incompatible units for 'energy': product is kcal/100g, requirement is kcal/100ml</t>
        </is>
      </c>
    </row>
    <row r="2893">
      <c r="A2893" t="inlineStr">
        <is>
          <t>2.101</t>
        </is>
      </c>
      <c r="B2893" t="inlineStr">
        <is>
          <t>Resource Instant Protein powder 400g</t>
        </is>
      </c>
      <c r="C2893" t="inlineStr">
        <is>
          <t>protein</t>
        </is>
      </c>
      <c r="D2893" s="10" t="inlineStr">
        <is>
          <t>UNKNOWN</t>
        </is>
      </c>
      <c r="E2893" t="inlineStr">
        <is>
          <t>90.0</t>
        </is>
      </c>
      <c r="F2893">
        <f> 10.0 g/100ml</f>
        <v/>
      </c>
      <c r="G2893" t="inlineStr">
        <is>
          <t>Incompatible units for 'protein': product is g/100g, requirement is g/100ml</t>
        </is>
      </c>
    </row>
    <row r="2894">
      <c r="A2894" t="inlineStr">
        <is>
          <t>2.101</t>
        </is>
      </c>
      <c r="B2894" t="inlineStr">
        <is>
          <t>Resource Instant Protein powder 400g</t>
        </is>
      </c>
      <c r="C2894" t="inlineStr">
        <is>
          <t>volume</t>
        </is>
      </c>
      <c r="D2894" s="10" t="inlineStr">
        <is>
          <t>UNKNOWN</t>
        </is>
      </c>
      <c r="E2894" t="inlineStr">
        <is>
          <t>400.0 g</t>
        </is>
      </c>
      <c r="F2894">
        <f> 175.0 ml</f>
        <v/>
      </c>
      <c r="G2894" t="inlineStr">
        <is>
          <t>Not comparable: product in g, requirement in ml</t>
        </is>
      </c>
    </row>
    <row r="2895">
      <c r="A2895" t="inlineStr">
        <is>
          <t>2.101</t>
        </is>
      </c>
      <c r="B2895" t="inlineStr">
        <is>
          <t>Resource Instant Protein powder 400g</t>
        </is>
      </c>
      <c r="C2895" t="inlineStr">
        <is>
          <t>contains_fiber</t>
        </is>
      </c>
      <c r="D2895" s="10" t="inlineStr">
        <is>
          <t>UNKNOWN</t>
        </is>
      </c>
      <c r="E2895" t="inlineStr">
        <is>
          <t>N/A</t>
        </is>
      </c>
      <c r="F2895" t="inlineStr">
        <is>
          <t>False</t>
        </is>
      </c>
      <c r="G2895" t="inlineStr">
        <is>
          <t>Cannot determine 'contains_fiber' for this product</t>
        </is>
      </c>
    </row>
    <row r="2896">
      <c r="A2896" t="inlineStr">
        <is>
          <t>2.101</t>
        </is>
      </c>
      <c r="B2896" t="inlineStr">
        <is>
          <t>Resource Glutamin 20x5g</t>
        </is>
      </c>
      <c r="C2896" t="inlineStr">
        <is>
          <t>energy</t>
        </is>
      </c>
      <c r="D2896" s="10" t="inlineStr">
        <is>
          <t>UNKNOWN</t>
        </is>
      </c>
      <c r="E2896" t="inlineStr">
        <is>
          <t>400.0</t>
        </is>
      </c>
      <c r="F2896">
        <f> 2.0 kkal/ml</f>
        <v/>
      </c>
      <c r="G2896" t="inlineStr">
        <is>
          <t>Incompatible units for 'energy': product is kcal/100g, requirement is kcal/100ml</t>
        </is>
      </c>
    </row>
    <row r="2897">
      <c r="A2897" t="inlineStr">
        <is>
          <t>2.101</t>
        </is>
      </c>
      <c r="B2897" t="inlineStr">
        <is>
          <t>Resource Glutamin 20x5g</t>
        </is>
      </c>
      <c r="C2897" t="inlineStr">
        <is>
          <t>protein</t>
        </is>
      </c>
      <c r="D2897" s="10" t="inlineStr">
        <is>
          <t>UNKNOWN</t>
        </is>
      </c>
      <c r="E2897" t="inlineStr">
        <is>
          <t>100.0</t>
        </is>
      </c>
      <c r="F2897">
        <f> 10.0 g/100ml</f>
        <v/>
      </c>
      <c r="G2897" t="inlineStr">
        <is>
          <t>Incompatible units for 'protein': product is g/100g, requirement is g/100ml</t>
        </is>
      </c>
    </row>
    <row r="2898">
      <c r="A2898" t="inlineStr">
        <is>
          <t>2.101</t>
        </is>
      </c>
      <c r="B2898" t="inlineStr">
        <is>
          <t>Resource Glutamin 20x5g</t>
        </is>
      </c>
      <c r="C2898" t="inlineStr">
        <is>
          <t>volume</t>
        </is>
      </c>
      <c r="D2898" s="10" t="inlineStr">
        <is>
          <t>UNKNOWN</t>
        </is>
      </c>
      <c r="E2898" t="inlineStr">
        <is>
          <t>100.0 g</t>
        </is>
      </c>
      <c r="F2898">
        <f> 175.0 ml</f>
        <v/>
      </c>
      <c r="G2898" t="inlineStr">
        <is>
          <t>Not comparable: product in g, requirement in ml</t>
        </is>
      </c>
    </row>
    <row r="2899">
      <c r="A2899" t="inlineStr">
        <is>
          <t>2.101</t>
        </is>
      </c>
      <c r="B2899" t="inlineStr">
        <is>
          <t>Resource Glutamin 20x5g</t>
        </is>
      </c>
      <c r="C2899" t="inlineStr">
        <is>
          <t>contains_fiber</t>
        </is>
      </c>
      <c r="D2899" s="10" t="inlineStr">
        <is>
          <t>UNKNOWN</t>
        </is>
      </c>
      <c r="E2899" t="inlineStr">
        <is>
          <t>N/A</t>
        </is>
      </c>
      <c r="F2899" t="inlineStr">
        <is>
          <t>False</t>
        </is>
      </c>
      <c r="G2899" t="inlineStr">
        <is>
          <t>Cannot determine 'contains_fiber' for this product</t>
        </is>
      </c>
    </row>
    <row r="2900">
      <c r="A2900" t="inlineStr">
        <is>
          <t>2.102</t>
        </is>
      </c>
      <c r="B2900" t="inlineStr">
        <is>
          <t>Resource Junior powder 400g</t>
        </is>
      </c>
      <c r="C2900" t="inlineStr">
        <is>
          <t>energy</t>
        </is>
      </c>
      <c r="D2900" s="10" t="inlineStr">
        <is>
          <t>UNKNOWN</t>
        </is>
      </c>
      <c r="E2900" t="inlineStr">
        <is>
          <t>470.0</t>
        </is>
      </c>
      <c r="F2900">
        <f> 1.52 kkal/ml</f>
        <v/>
      </c>
      <c r="G2900" t="inlineStr">
        <is>
          <t>Incompatible units for 'energy': product is kcal/100g, requirement is kcal/100ml</t>
        </is>
      </c>
    </row>
    <row r="2901">
      <c r="A2901" t="inlineStr">
        <is>
          <t>2.102</t>
        </is>
      </c>
      <c r="B2901" t="inlineStr">
        <is>
          <t>Resource Junior powder 400g</t>
        </is>
      </c>
      <c r="C2901" t="inlineStr">
        <is>
          <t>protein</t>
        </is>
      </c>
      <c r="D2901" s="10" t="inlineStr">
        <is>
          <t>UNKNOWN</t>
        </is>
      </c>
      <c r="E2901" t="inlineStr">
        <is>
          <t>13.9</t>
        </is>
      </c>
      <c r="F2901">
        <f> 5.6 g/100ml</f>
        <v/>
      </c>
      <c r="G2901" t="inlineStr">
        <is>
          <t>Incompatible units for 'protein': product is g/100g, requirement is g/100ml</t>
        </is>
      </c>
    </row>
    <row r="2902">
      <c r="A2902" t="inlineStr">
        <is>
          <t>2.102</t>
        </is>
      </c>
      <c r="B2902" t="inlineStr">
        <is>
          <t>Resource Junior powder 400g</t>
        </is>
      </c>
      <c r="C2902" t="inlineStr">
        <is>
          <t>fat</t>
        </is>
      </c>
      <c r="D2902" s="10" t="inlineStr">
        <is>
          <t>UNKNOWN</t>
        </is>
      </c>
      <c r="E2902" t="inlineStr">
        <is>
          <t>20.0</t>
        </is>
      </c>
      <c r="F2902">
        <f> 0.1 g/100ml</f>
        <v/>
      </c>
      <c r="G2902" t="inlineStr">
        <is>
          <t>Incompatible units for 'fat': product is g/100g, requirement is g/100ml</t>
        </is>
      </c>
    </row>
    <row r="2903">
      <c r="A2903" t="inlineStr">
        <is>
          <t>2.102</t>
        </is>
      </c>
      <c r="B2903" t="inlineStr">
        <is>
          <t>Resource Instant Protein powder 400g</t>
        </is>
      </c>
      <c r="C2903" t="inlineStr">
        <is>
          <t>energy</t>
        </is>
      </c>
      <c r="D2903" s="10" t="inlineStr">
        <is>
          <t>UNKNOWN</t>
        </is>
      </c>
      <c r="E2903" t="inlineStr">
        <is>
          <t>371.0</t>
        </is>
      </c>
      <c r="F2903">
        <f> 1.52 kkal/ml</f>
        <v/>
      </c>
      <c r="G2903" t="inlineStr">
        <is>
          <t>Incompatible units for 'energy': product is kcal/100g, requirement is kcal/100ml</t>
        </is>
      </c>
    </row>
    <row r="2904">
      <c r="A2904" t="inlineStr">
        <is>
          <t>2.102</t>
        </is>
      </c>
      <c r="B2904" t="inlineStr">
        <is>
          <t>Resource Instant Protein powder 400g</t>
        </is>
      </c>
      <c r="C2904" t="inlineStr">
        <is>
          <t>protein</t>
        </is>
      </c>
      <c r="D2904" s="10" t="inlineStr">
        <is>
          <t>UNKNOWN</t>
        </is>
      </c>
      <c r="E2904" t="inlineStr">
        <is>
          <t>90.0</t>
        </is>
      </c>
      <c r="F2904">
        <f> 5.6 g/100ml</f>
        <v/>
      </c>
      <c r="G2904" t="inlineStr">
        <is>
          <t>Incompatible units for 'protein': product is g/100g, requirement is g/100ml</t>
        </is>
      </c>
    </row>
    <row r="2905">
      <c r="A2905" t="inlineStr">
        <is>
          <t>2.102</t>
        </is>
      </c>
      <c r="B2905" t="inlineStr">
        <is>
          <t>Resource Instant Protein powder 400g</t>
        </is>
      </c>
      <c r="C2905" t="inlineStr">
        <is>
          <t>fat</t>
        </is>
      </c>
      <c r="D2905" s="10" t="inlineStr">
        <is>
          <t>UNKNOWN</t>
        </is>
      </c>
      <c r="E2905" t="inlineStr">
        <is>
          <t>0.45</t>
        </is>
      </c>
      <c r="F2905">
        <f> 0.1 g/100ml</f>
        <v/>
      </c>
      <c r="G2905" t="inlineStr">
        <is>
          <t>Incompatible units for 'fat': product is g/100g, requirement is g/100ml</t>
        </is>
      </c>
    </row>
    <row r="2906">
      <c r="A2906" t="inlineStr">
        <is>
          <t>2.102</t>
        </is>
      </c>
      <c r="B2906" t="inlineStr">
        <is>
          <t>Resource Glutamin 20x5g</t>
        </is>
      </c>
      <c r="C2906" t="inlineStr">
        <is>
          <t>energy</t>
        </is>
      </c>
      <c r="D2906" s="10" t="inlineStr">
        <is>
          <t>UNKNOWN</t>
        </is>
      </c>
      <c r="E2906" t="inlineStr">
        <is>
          <t>400.0</t>
        </is>
      </c>
      <c r="F2906">
        <f> 1.52 kkal/ml</f>
        <v/>
      </c>
      <c r="G2906" t="inlineStr">
        <is>
          <t>Incompatible units for 'energy': product is kcal/100g, requirement is kcal/100ml</t>
        </is>
      </c>
    </row>
    <row r="2907">
      <c r="A2907" t="inlineStr">
        <is>
          <t>2.102</t>
        </is>
      </c>
      <c r="B2907" t="inlineStr">
        <is>
          <t>Resource Glutamin 20x5g</t>
        </is>
      </c>
      <c r="C2907" t="inlineStr">
        <is>
          <t>protein</t>
        </is>
      </c>
      <c r="D2907" s="10" t="inlineStr">
        <is>
          <t>UNKNOWN</t>
        </is>
      </c>
      <c r="E2907" t="inlineStr">
        <is>
          <t>100.0</t>
        </is>
      </c>
      <c r="F2907">
        <f> 5.6 g/100ml</f>
        <v/>
      </c>
      <c r="G2907" t="inlineStr">
        <is>
          <t>Incompatible units for 'protein': product is g/100g, requirement is g/100ml</t>
        </is>
      </c>
    </row>
    <row r="2908">
      <c r="A2908" t="inlineStr">
        <is>
          <t>2.102</t>
        </is>
      </c>
      <c r="B2908" t="inlineStr">
        <is>
          <t>Resource Glutamin 20x5g</t>
        </is>
      </c>
      <c r="C2908" t="inlineStr">
        <is>
          <t>fat</t>
        </is>
      </c>
      <c r="D2908" s="10" t="inlineStr">
        <is>
          <t>UNKNOWN</t>
        </is>
      </c>
      <c r="E2908" t="inlineStr">
        <is>
          <t>N/A</t>
        </is>
      </c>
      <c r="F2908">
        <f> 0.1 g/100ml</f>
        <v/>
      </c>
      <c r="G2908" t="inlineStr">
        <is>
          <t>Product has no value for 'fat'</t>
        </is>
      </c>
    </row>
    <row r="2909">
      <c r="A2909" t="inlineStr">
        <is>
          <t>2.103</t>
        </is>
      </c>
      <c r="B2909" t="inlineStr">
        <is>
          <t>Resource Junior powder 400g</t>
        </is>
      </c>
      <c r="C2909" t="inlineStr">
        <is>
          <t>energy</t>
        </is>
      </c>
      <c r="D2909" s="10" t="inlineStr">
        <is>
          <t>UNKNOWN</t>
        </is>
      </c>
      <c r="E2909" t="inlineStr">
        <is>
          <t>470.0</t>
        </is>
      </c>
      <c r="F2909">
        <f> 1.52 kkal/ml</f>
        <v/>
      </c>
      <c r="G2909" t="inlineStr">
        <is>
          <t>Incompatible units for 'energy': product is kcal/100g, requirement is kcal/100ml</t>
        </is>
      </c>
    </row>
    <row r="2910">
      <c r="A2910" t="inlineStr">
        <is>
          <t>2.103</t>
        </is>
      </c>
      <c r="B2910" t="inlineStr">
        <is>
          <t>Resource Junior powder 400g</t>
        </is>
      </c>
      <c r="C2910" t="inlineStr">
        <is>
          <t>protein</t>
        </is>
      </c>
      <c r="D2910" s="10" t="inlineStr">
        <is>
          <t>UNKNOWN</t>
        </is>
      </c>
      <c r="E2910" t="inlineStr">
        <is>
          <t>13.9</t>
        </is>
      </c>
      <c r="F2910">
        <f> 5.6 g/100ml</f>
        <v/>
      </c>
      <c r="G2910" t="inlineStr">
        <is>
          <t>Incompatible units for 'protein': product is g/100g, requirement is g/100ml</t>
        </is>
      </c>
    </row>
    <row r="2911">
      <c r="A2911" t="inlineStr">
        <is>
          <t>2.103</t>
        </is>
      </c>
      <c r="B2911" t="inlineStr">
        <is>
          <t>Resource Junior powder 400g</t>
        </is>
      </c>
      <c r="C2911" t="inlineStr">
        <is>
          <t>fat</t>
        </is>
      </c>
      <c r="D2911" s="10" t="inlineStr">
        <is>
          <t>UNKNOWN</t>
        </is>
      </c>
      <c r="E2911" t="inlineStr">
        <is>
          <t>20.0</t>
        </is>
      </c>
      <c r="F2911">
        <f> 0.1 g/100ml</f>
        <v/>
      </c>
      <c r="G2911" t="inlineStr">
        <is>
          <t>Incompatible units for 'fat': product is g/100g, requirement is g/100ml</t>
        </is>
      </c>
    </row>
    <row r="2912">
      <c r="A2912" t="inlineStr">
        <is>
          <t>2.103</t>
        </is>
      </c>
      <c r="B2912" t="inlineStr">
        <is>
          <t>Resource Instant Protein powder 400g</t>
        </is>
      </c>
      <c r="C2912" t="inlineStr">
        <is>
          <t>energy</t>
        </is>
      </c>
      <c r="D2912" s="10" t="inlineStr">
        <is>
          <t>UNKNOWN</t>
        </is>
      </c>
      <c r="E2912" t="inlineStr">
        <is>
          <t>371.0</t>
        </is>
      </c>
      <c r="F2912">
        <f> 1.52 kkal/ml</f>
        <v/>
      </c>
      <c r="G2912" t="inlineStr">
        <is>
          <t>Incompatible units for 'energy': product is kcal/100g, requirement is kcal/100ml</t>
        </is>
      </c>
    </row>
    <row r="2913">
      <c r="A2913" t="inlineStr">
        <is>
          <t>2.103</t>
        </is>
      </c>
      <c r="B2913" t="inlineStr">
        <is>
          <t>Resource Instant Protein powder 400g</t>
        </is>
      </c>
      <c r="C2913" t="inlineStr">
        <is>
          <t>protein</t>
        </is>
      </c>
      <c r="D2913" s="10" t="inlineStr">
        <is>
          <t>UNKNOWN</t>
        </is>
      </c>
      <c r="E2913" t="inlineStr">
        <is>
          <t>90.0</t>
        </is>
      </c>
      <c r="F2913">
        <f> 5.6 g/100ml</f>
        <v/>
      </c>
      <c r="G2913" t="inlineStr">
        <is>
          <t>Incompatible units for 'protein': product is g/100g, requirement is g/100ml</t>
        </is>
      </c>
    </row>
    <row r="2914">
      <c r="A2914" t="inlineStr">
        <is>
          <t>2.103</t>
        </is>
      </c>
      <c r="B2914" t="inlineStr">
        <is>
          <t>Resource Instant Protein powder 400g</t>
        </is>
      </c>
      <c r="C2914" t="inlineStr">
        <is>
          <t>fat</t>
        </is>
      </c>
      <c r="D2914" s="10" t="inlineStr">
        <is>
          <t>UNKNOWN</t>
        </is>
      </c>
      <c r="E2914" t="inlineStr">
        <is>
          <t>0.45</t>
        </is>
      </c>
      <c r="F2914">
        <f> 0.1 g/100ml</f>
        <v/>
      </c>
      <c r="G2914" t="inlineStr">
        <is>
          <t>Incompatible units for 'fat': product is g/100g, requirement is g/100ml</t>
        </is>
      </c>
    </row>
    <row r="2915">
      <c r="A2915" t="inlineStr">
        <is>
          <t>2.103</t>
        </is>
      </c>
      <c r="B2915" t="inlineStr">
        <is>
          <t>Resource Glutamin 20x5g</t>
        </is>
      </c>
      <c r="C2915" t="inlineStr">
        <is>
          <t>energy</t>
        </is>
      </c>
      <c r="D2915" s="10" t="inlineStr">
        <is>
          <t>UNKNOWN</t>
        </is>
      </c>
      <c r="E2915" t="inlineStr">
        <is>
          <t>400.0</t>
        </is>
      </c>
      <c r="F2915">
        <f> 1.52 kkal/ml</f>
        <v/>
      </c>
      <c r="G2915" t="inlineStr">
        <is>
          <t>Incompatible units for 'energy': product is kcal/100g, requirement is kcal/100ml</t>
        </is>
      </c>
    </row>
    <row r="2916">
      <c r="A2916" t="inlineStr">
        <is>
          <t>2.103</t>
        </is>
      </c>
      <c r="B2916" t="inlineStr">
        <is>
          <t>Resource Glutamin 20x5g</t>
        </is>
      </c>
      <c r="C2916" t="inlineStr">
        <is>
          <t>protein</t>
        </is>
      </c>
      <c r="D2916" s="10" t="inlineStr">
        <is>
          <t>UNKNOWN</t>
        </is>
      </c>
      <c r="E2916" t="inlineStr">
        <is>
          <t>100.0</t>
        </is>
      </c>
      <c r="F2916">
        <f> 5.6 g/100ml</f>
        <v/>
      </c>
      <c r="G2916" t="inlineStr">
        <is>
          <t>Incompatible units for 'protein': product is g/100g, requirement is g/100ml</t>
        </is>
      </c>
    </row>
    <row r="2917">
      <c r="A2917" t="inlineStr">
        <is>
          <t>2.103</t>
        </is>
      </c>
      <c r="B2917" t="inlineStr">
        <is>
          <t>Resource Glutamin 20x5g</t>
        </is>
      </c>
      <c r="C2917" t="inlineStr">
        <is>
          <t>fat</t>
        </is>
      </c>
      <c r="D2917" s="10" t="inlineStr">
        <is>
          <t>UNKNOWN</t>
        </is>
      </c>
      <c r="E2917" t="inlineStr">
        <is>
          <t>N/A</t>
        </is>
      </c>
      <c r="F2917">
        <f> 0.1 g/100ml</f>
        <v/>
      </c>
      <c r="G2917" t="inlineStr">
        <is>
          <t>Product has no value for 'fat'</t>
        </is>
      </c>
    </row>
    <row r="2918">
      <c r="A2918" t="inlineStr">
        <is>
          <t>2.104</t>
        </is>
      </c>
      <c r="B2918" t="inlineStr">
        <is>
          <t>Resource Junior powder 400g</t>
        </is>
      </c>
      <c r="C2918" t="inlineStr">
        <is>
          <t>energy</t>
        </is>
      </c>
      <c r="D2918" s="10" t="inlineStr">
        <is>
          <t>UNKNOWN</t>
        </is>
      </c>
      <c r="E2918" t="inlineStr">
        <is>
          <t>470.0</t>
        </is>
      </c>
      <c r="F2918">
        <f> 1.52 kkal/ml</f>
        <v/>
      </c>
      <c r="G2918" t="inlineStr">
        <is>
          <t>Incompatible units for 'energy': product is kcal/100g, requirement is kcal/100ml</t>
        </is>
      </c>
    </row>
    <row r="2919">
      <c r="A2919" t="inlineStr">
        <is>
          <t>2.104</t>
        </is>
      </c>
      <c r="B2919" t="inlineStr">
        <is>
          <t>Resource Junior powder 400g</t>
        </is>
      </c>
      <c r="C2919" t="inlineStr">
        <is>
          <t>protein</t>
        </is>
      </c>
      <c r="D2919" s="10" t="inlineStr">
        <is>
          <t>UNKNOWN</t>
        </is>
      </c>
      <c r="E2919" t="inlineStr">
        <is>
          <t>13.9</t>
        </is>
      </c>
      <c r="F2919">
        <f> 5.6 g/100ml</f>
        <v/>
      </c>
      <c r="G2919" t="inlineStr">
        <is>
          <t>Incompatible units for 'protein': product is g/100g, requirement is g/100ml</t>
        </is>
      </c>
    </row>
    <row r="2920">
      <c r="A2920" t="inlineStr">
        <is>
          <t>2.104</t>
        </is>
      </c>
      <c r="B2920" t="inlineStr">
        <is>
          <t>Resource Junior powder 400g</t>
        </is>
      </c>
      <c r="C2920" t="inlineStr">
        <is>
          <t>fat</t>
        </is>
      </c>
      <c r="D2920" s="10" t="inlineStr">
        <is>
          <t>UNKNOWN</t>
        </is>
      </c>
      <c r="E2920" t="inlineStr">
        <is>
          <t>20.0</t>
        </is>
      </c>
      <c r="F2920">
        <f> 0.1 g/100ml</f>
        <v/>
      </c>
      <c r="G2920" t="inlineStr">
        <is>
          <t>Incompatible units for 'fat': product is g/100g, requirement is g/100ml</t>
        </is>
      </c>
    </row>
    <row r="2921">
      <c r="A2921" t="inlineStr">
        <is>
          <t>2.104</t>
        </is>
      </c>
      <c r="B2921" t="inlineStr">
        <is>
          <t>Resource Instant Protein powder 400g</t>
        </is>
      </c>
      <c r="C2921" t="inlineStr">
        <is>
          <t>energy</t>
        </is>
      </c>
      <c r="D2921" s="10" t="inlineStr">
        <is>
          <t>UNKNOWN</t>
        </is>
      </c>
      <c r="E2921" t="inlineStr">
        <is>
          <t>371.0</t>
        </is>
      </c>
      <c r="F2921">
        <f> 1.52 kkal/ml</f>
        <v/>
      </c>
      <c r="G2921" t="inlineStr">
        <is>
          <t>Incompatible units for 'energy': product is kcal/100g, requirement is kcal/100ml</t>
        </is>
      </c>
    </row>
    <row r="2922">
      <c r="A2922" t="inlineStr">
        <is>
          <t>2.104</t>
        </is>
      </c>
      <c r="B2922" t="inlineStr">
        <is>
          <t>Resource Instant Protein powder 400g</t>
        </is>
      </c>
      <c r="C2922" t="inlineStr">
        <is>
          <t>protein</t>
        </is>
      </c>
      <c r="D2922" s="10" t="inlineStr">
        <is>
          <t>UNKNOWN</t>
        </is>
      </c>
      <c r="E2922" t="inlineStr">
        <is>
          <t>90.0</t>
        </is>
      </c>
      <c r="F2922">
        <f> 5.6 g/100ml</f>
        <v/>
      </c>
      <c r="G2922" t="inlineStr">
        <is>
          <t>Incompatible units for 'protein': product is g/100g, requirement is g/100ml</t>
        </is>
      </c>
    </row>
    <row r="2923">
      <c r="A2923" t="inlineStr">
        <is>
          <t>2.104</t>
        </is>
      </c>
      <c r="B2923" t="inlineStr">
        <is>
          <t>Resource Instant Protein powder 400g</t>
        </is>
      </c>
      <c r="C2923" t="inlineStr">
        <is>
          <t>fat</t>
        </is>
      </c>
      <c r="D2923" s="10" t="inlineStr">
        <is>
          <t>UNKNOWN</t>
        </is>
      </c>
      <c r="E2923" t="inlineStr">
        <is>
          <t>0.45</t>
        </is>
      </c>
      <c r="F2923">
        <f> 0.1 g/100ml</f>
        <v/>
      </c>
      <c r="G2923" t="inlineStr">
        <is>
          <t>Incompatible units for 'fat': product is g/100g, requirement is g/100ml</t>
        </is>
      </c>
    </row>
    <row r="2924">
      <c r="A2924" t="inlineStr">
        <is>
          <t>2.104</t>
        </is>
      </c>
      <c r="B2924" t="inlineStr">
        <is>
          <t>Resource Glutamin 20x5g</t>
        </is>
      </c>
      <c r="C2924" t="inlineStr">
        <is>
          <t>energy</t>
        </is>
      </c>
      <c r="D2924" s="10" t="inlineStr">
        <is>
          <t>UNKNOWN</t>
        </is>
      </c>
      <c r="E2924" t="inlineStr">
        <is>
          <t>400.0</t>
        </is>
      </c>
      <c r="F2924">
        <f> 1.52 kkal/ml</f>
        <v/>
      </c>
      <c r="G2924" t="inlineStr">
        <is>
          <t>Incompatible units for 'energy': product is kcal/100g, requirement is kcal/100ml</t>
        </is>
      </c>
    </row>
    <row r="2925">
      <c r="A2925" t="inlineStr">
        <is>
          <t>2.104</t>
        </is>
      </c>
      <c r="B2925" t="inlineStr">
        <is>
          <t>Resource Glutamin 20x5g</t>
        </is>
      </c>
      <c r="C2925" t="inlineStr">
        <is>
          <t>protein</t>
        </is>
      </c>
      <c r="D2925" s="10" t="inlineStr">
        <is>
          <t>UNKNOWN</t>
        </is>
      </c>
      <c r="E2925" t="inlineStr">
        <is>
          <t>100.0</t>
        </is>
      </c>
      <c r="F2925">
        <f> 5.6 g/100ml</f>
        <v/>
      </c>
      <c r="G2925" t="inlineStr">
        <is>
          <t>Incompatible units for 'protein': product is g/100g, requirement is g/100ml</t>
        </is>
      </c>
    </row>
    <row r="2926">
      <c r="A2926" t="inlineStr">
        <is>
          <t>2.104</t>
        </is>
      </c>
      <c r="B2926" t="inlineStr">
        <is>
          <t>Resource Glutamin 20x5g</t>
        </is>
      </c>
      <c r="C2926" t="inlineStr">
        <is>
          <t>fat</t>
        </is>
      </c>
      <c r="D2926" s="10" t="inlineStr">
        <is>
          <t>UNKNOWN</t>
        </is>
      </c>
      <c r="E2926" t="inlineStr">
        <is>
          <t>N/A</t>
        </is>
      </c>
      <c r="F2926">
        <f> 0.1 g/100ml</f>
        <v/>
      </c>
      <c r="G2926" t="inlineStr">
        <is>
          <t>Product has no value for 'fat'</t>
        </is>
      </c>
    </row>
    <row r="2927">
      <c r="A2927" t="inlineStr">
        <is>
          <t>2.105</t>
        </is>
      </c>
      <c r="B2927" t="inlineStr">
        <is>
          <t>Resource Junior powder 400g</t>
        </is>
      </c>
      <c r="C2927" t="inlineStr">
        <is>
          <t>energy</t>
        </is>
      </c>
      <c r="D2927" s="10" t="inlineStr">
        <is>
          <t>UNKNOWN</t>
        </is>
      </c>
      <c r="E2927" t="inlineStr">
        <is>
          <t>470.0</t>
        </is>
      </c>
      <c r="F2927">
        <f> 1.52 kkal/ml</f>
        <v/>
      </c>
      <c r="G2927" t="inlineStr">
        <is>
          <t>Incompatible units for 'energy': product is kcal/100g, requirement is kcal/100ml</t>
        </is>
      </c>
    </row>
    <row r="2928">
      <c r="A2928" t="inlineStr">
        <is>
          <t>2.105</t>
        </is>
      </c>
      <c r="B2928" t="inlineStr">
        <is>
          <t>Resource Junior powder 400g</t>
        </is>
      </c>
      <c r="C2928" t="inlineStr">
        <is>
          <t>protein</t>
        </is>
      </c>
      <c r="D2928" s="10" t="inlineStr">
        <is>
          <t>UNKNOWN</t>
        </is>
      </c>
      <c r="E2928" t="inlineStr">
        <is>
          <t>13.9</t>
        </is>
      </c>
      <c r="F2928">
        <f> 5.6 g/100ml</f>
        <v/>
      </c>
      <c r="G2928" t="inlineStr">
        <is>
          <t>Incompatible units for 'protein': product is g/100g, requirement is g/100ml</t>
        </is>
      </c>
    </row>
    <row r="2929">
      <c r="A2929" t="inlineStr">
        <is>
          <t>2.105</t>
        </is>
      </c>
      <c r="B2929" t="inlineStr">
        <is>
          <t>Resource Junior powder 400g</t>
        </is>
      </c>
      <c r="C2929" t="inlineStr">
        <is>
          <t>fat</t>
        </is>
      </c>
      <c r="D2929" s="10" t="inlineStr">
        <is>
          <t>UNKNOWN</t>
        </is>
      </c>
      <c r="E2929" t="inlineStr">
        <is>
          <t>20.0</t>
        </is>
      </c>
      <c r="F2929">
        <f> 0.1 g/100ml</f>
        <v/>
      </c>
      <c r="G2929" t="inlineStr">
        <is>
          <t>Incompatible units for 'fat': product is g/100g, requirement is g/100ml</t>
        </is>
      </c>
    </row>
    <row r="2930">
      <c r="A2930" t="inlineStr">
        <is>
          <t>2.105</t>
        </is>
      </c>
      <c r="B2930" t="inlineStr">
        <is>
          <t>Resource Instant Protein powder 400g</t>
        </is>
      </c>
      <c r="C2930" t="inlineStr">
        <is>
          <t>energy</t>
        </is>
      </c>
      <c r="D2930" s="10" t="inlineStr">
        <is>
          <t>UNKNOWN</t>
        </is>
      </c>
      <c r="E2930" t="inlineStr">
        <is>
          <t>371.0</t>
        </is>
      </c>
      <c r="F2930">
        <f> 1.52 kkal/ml</f>
        <v/>
      </c>
      <c r="G2930" t="inlineStr">
        <is>
          <t>Incompatible units for 'energy': product is kcal/100g, requirement is kcal/100ml</t>
        </is>
      </c>
    </row>
    <row r="2931">
      <c r="A2931" t="inlineStr">
        <is>
          <t>2.105</t>
        </is>
      </c>
      <c r="B2931" t="inlineStr">
        <is>
          <t>Resource Instant Protein powder 400g</t>
        </is>
      </c>
      <c r="C2931" t="inlineStr">
        <is>
          <t>protein</t>
        </is>
      </c>
      <c r="D2931" s="10" t="inlineStr">
        <is>
          <t>UNKNOWN</t>
        </is>
      </c>
      <c r="E2931" t="inlineStr">
        <is>
          <t>90.0</t>
        </is>
      </c>
      <c r="F2931">
        <f> 5.6 g/100ml</f>
        <v/>
      </c>
      <c r="G2931" t="inlineStr">
        <is>
          <t>Incompatible units for 'protein': product is g/100g, requirement is g/100ml</t>
        </is>
      </c>
    </row>
    <row r="2932">
      <c r="A2932" t="inlineStr">
        <is>
          <t>2.105</t>
        </is>
      </c>
      <c r="B2932" t="inlineStr">
        <is>
          <t>Resource Instant Protein powder 400g</t>
        </is>
      </c>
      <c r="C2932" t="inlineStr">
        <is>
          <t>fat</t>
        </is>
      </c>
      <c r="D2932" s="10" t="inlineStr">
        <is>
          <t>UNKNOWN</t>
        </is>
      </c>
      <c r="E2932" t="inlineStr">
        <is>
          <t>0.45</t>
        </is>
      </c>
      <c r="F2932">
        <f> 0.1 g/100ml</f>
        <v/>
      </c>
      <c r="G2932" t="inlineStr">
        <is>
          <t>Incompatible units for 'fat': product is g/100g, requirement is g/100ml</t>
        </is>
      </c>
    </row>
    <row r="2933">
      <c r="A2933" t="inlineStr">
        <is>
          <t>2.105</t>
        </is>
      </c>
      <c r="B2933" t="inlineStr">
        <is>
          <t>Resource Glutamin 20x5g</t>
        </is>
      </c>
      <c r="C2933" t="inlineStr">
        <is>
          <t>energy</t>
        </is>
      </c>
      <c r="D2933" s="10" t="inlineStr">
        <is>
          <t>UNKNOWN</t>
        </is>
      </c>
      <c r="E2933" t="inlineStr">
        <is>
          <t>400.0</t>
        </is>
      </c>
      <c r="F2933">
        <f> 1.52 kkal/ml</f>
        <v/>
      </c>
      <c r="G2933" t="inlineStr">
        <is>
          <t>Incompatible units for 'energy': product is kcal/100g, requirement is kcal/100ml</t>
        </is>
      </c>
    </row>
    <row r="2934">
      <c r="A2934" t="inlineStr">
        <is>
          <t>2.105</t>
        </is>
      </c>
      <c r="B2934" t="inlineStr">
        <is>
          <t>Resource Glutamin 20x5g</t>
        </is>
      </c>
      <c r="C2934" t="inlineStr">
        <is>
          <t>protein</t>
        </is>
      </c>
      <c r="D2934" s="10" t="inlineStr">
        <is>
          <t>UNKNOWN</t>
        </is>
      </c>
      <c r="E2934" t="inlineStr">
        <is>
          <t>100.0</t>
        </is>
      </c>
      <c r="F2934">
        <f> 5.6 g/100ml</f>
        <v/>
      </c>
      <c r="G2934" t="inlineStr">
        <is>
          <t>Incompatible units for 'protein': product is g/100g, requirement is g/100ml</t>
        </is>
      </c>
    </row>
    <row r="2935">
      <c r="A2935" t="inlineStr">
        <is>
          <t>2.105</t>
        </is>
      </c>
      <c r="B2935" t="inlineStr">
        <is>
          <t>Resource Glutamin 20x5g</t>
        </is>
      </c>
      <c r="C2935" t="inlineStr">
        <is>
          <t>fat</t>
        </is>
      </c>
      <c r="D2935" s="10" t="inlineStr">
        <is>
          <t>UNKNOWN</t>
        </is>
      </c>
      <c r="E2935" t="inlineStr">
        <is>
          <t>N/A</t>
        </is>
      </c>
      <c r="F2935">
        <f> 0.1 g/100ml</f>
        <v/>
      </c>
      <c r="G2935" t="inlineStr">
        <is>
          <t>Product has no value for 'fat'</t>
        </is>
      </c>
    </row>
    <row r="2936">
      <c r="A2936" t="inlineStr">
        <is>
          <t>2.106</t>
        </is>
      </c>
      <c r="B2936" t="inlineStr">
        <is>
          <t>Alfamino Junior HMO powder 400g</t>
        </is>
      </c>
      <c r="C2936" t="inlineStr">
        <is>
          <t>volume</t>
        </is>
      </c>
      <c r="D2936" s="10" t="inlineStr">
        <is>
          <t>UNKNOWN</t>
        </is>
      </c>
      <c r="E2936" t="inlineStr">
        <is>
          <t>400.0 g</t>
        </is>
      </c>
      <c r="F2936">
        <f> 200.0 ml</f>
        <v/>
      </c>
      <c r="G2936" t="inlineStr">
        <is>
          <t>Not comparable: product in g, requirement in ml</t>
        </is>
      </c>
    </row>
    <row r="2937">
      <c r="A2937" t="inlineStr">
        <is>
          <t>2.106</t>
        </is>
      </c>
      <c r="B2937" t="inlineStr">
        <is>
          <t>Alfamino Junior HMO powder 400g</t>
        </is>
      </c>
      <c r="C2937" t="inlineStr">
        <is>
          <t>contains_fiber</t>
        </is>
      </c>
      <c r="D2937" s="9" t="inlineStr">
        <is>
          <t>PASS</t>
        </is>
      </c>
      <c r="E2937" t="inlineStr">
        <is>
          <t>fiber=0.048 g/100ml</t>
        </is>
      </c>
      <c r="F2937" t="inlineStr">
        <is>
          <t>no fiber</t>
        </is>
      </c>
      <c r="G2937" t="inlineStr"/>
    </row>
    <row r="2938">
      <c r="A2938" t="inlineStr">
        <is>
          <t>2.106</t>
        </is>
      </c>
      <c r="B2938" t="inlineStr">
        <is>
          <t>Alfamino Junior HMO powder 400g</t>
        </is>
      </c>
      <c r="C2938" t="inlineStr">
        <is>
          <t>gluten_free</t>
        </is>
      </c>
      <c r="D2938" s="9" t="inlineStr">
        <is>
          <t>PASS</t>
        </is>
      </c>
      <c r="E2938" t="inlineStr">
        <is>
          <t>True</t>
        </is>
      </c>
      <c r="F2938" t="inlineStr">
        <is>
          <t>True</t>
        </is>
      </c>
      <c r="G2938" t="inlineStr"/>
    </row>
    <row r="2939">
      <c r="A2939" t="inlineStr">
        <is>
          <t>2.106</t>
        </is>
      </c>
      <c r="B2939" t="inlineStr">
        <is>
          <t>Alfamino Junior HMO powder 400g</t>
        </is>
      </c>
      <c r="C2939" t="inlineStr">
        <is>
          <t>lactose_free</t>
        </is>
      </c>
      <c r="D2939" s="9" t="inlineStr">
        <is>
          <t>PASS</t>
        </is>
      </c>
      <c r="E2939" t="inlineStr">
        <is>
          <t>True</t>
        </is>
      </c>
      <c r="F2939" t="inlineStr">
        <is>
          <t>True</t>
        </is>
      </c>
      <c r="G2939" t="inlineStr"/>
    </row>
    <row r="2940">
      <c r="A2940" t="inlineStr">
        <is>
          <t>2.106</t>
        </is>
      </c>
      <c r="B2940" t="inlineStr">
        <is>
          <t>Resource Junior chocolate 200ml</t>
        </is>
      </c>
      <c r="C2940" t="inlineStr">
        <is>
          <t>volume</t>
        </is>
      </c>
      <c r="D2940" s="9" t="inlineStr">
        <is>
          <t>PASS</t>
        </is>
      </c>
      <c r="E2940" t="inlineStr">
        <is>
          <t>200.0 ml</t>
        </is>
      </c>
      <c r="F2940">
        <f> 200.0 ml</f>
        <v/>
      </c>
      <c r="G2940" t="inlineStr"/>
    </row>
    <row r="2941">
      <c r="A2941" t="inlineStr">
        <is>
          <t>2.106</t>
        </is>
      </c>
      <c r="B2941" t="inlineStr">
        <is>
          <t>Resource Junior chocolate 200ml</t>
        </is>
      </c>
      <c r="C2941" t="inlineStr">
        <is>
          <t>contains_fiber</t>
        </is>
      </c>
      <c r="D2941" s="10" t="inlineStr">
        <is>
          <t>UNKNOWN</t>
        </is>
      </c>
      <c r="E2941" t="inlineStr">
        <is>
          <t>N/A</t>
        </is>
      </c>
      <c r="F2941" t="inlineStr">
        <is>
          <t>False</t>
        </is>
      </c>
      <c r="G2941" t="inlineStr">
        <is>
          <t>Cannot determine 'contains_fiber' for this product</t>
        </is>
      </c>
    </row>
    <row r="2942">
      <c r="A2942" t="inlineStr">
        <is>
          <t>2.106</t>
        </is>
      </c>
      <c r="B2942" t="inlineStr">
        <is>
          <t>Resource Junior chocolate 200ml</t>
        </is>
      </c>
      <c r="C2942" t="inlineStr">
        <is>
          <t>gluten_free</t>
        </is>
      </c>
      <c r="D2942" s="9" t="inlineStr">
        <is>
          <t>PASS</t>
        </is>
      </c>
      <c r="E2942" t="inlineStr">
        <is>
          <t>True</t>
        </is>
      </c>
      <c r="F2942" t="inlineStr">
        <is>
          <t>True</t>
        </is>
      </c>
      <c r="G2942" t="inlineStr"/>
    </row>
    <row r="2943">
      <c r="A2943" t="inlineStr">
        <is>
          <t>2.106</t>
        </is>
      </c>
      <c r="B2943" t="inlineStr">
        <is>
          <t>Resource Junior chocolate 200ml</t>
        </is>
      </c>
      <c r="C2943" t="inlineStr">
        <is>
          <t>lactose_free</t>
        </is>
      </c>
      <c r="D2943" s="10" t="inlineStr">
        <is>
          <t>UNKNOWN</t>
        </is>
      </c>
      <c r="E2943" t="inlineStr">
        <is>
          <t>N/A</t>
        </is>
      </c>
      <c r="F2943" t="inlineStr">
        <is>
          <t>True</t>
        </is>
      </c>
      <c r="G2943" t="inlineStr">
        <is>
          <t>Cannot determine 'lactose_free' for this product</t>
        </is>
      </c>
    </row>
    <row r="2944">
      <c r="A2944" t="inlineStr">
        <is>
          <t>2.106</t>
        </is>
      </c>
      <c r="B2944" t="inlineStr">
        <is>
          <t>Resource Junior vanilla 200ml</t>
        </is>
      </c>
      <c r="C2944" t="inlineStr">
        <is>
          <t>volume</t>
        </is>
      </c>
      <c r="D2944" s="9" t="inlineStr">
        <is>
          <t>PASS</t>
        </is>
      </c>
      <c r="E2944" t="inlineStr">
        <is>
          <t>200.0 ml</t>
        </is>
      </c>
      <c r="F2944">
        <f> 200.0 ml</f>
        <v/>
      </c>
      <c r="G2944" t="inlineStr"/>
    </row>
    <row r="2945">
      <c r="A2945" t="inlineStr">
        <is>
          <t>2.106</t>
        </is>
      </c>
      <c r="B2945" t="inlineStr">
        <is>
          <t>Resource Junior vanilla 200ml</t>
        </is>
      </c>
      <c r="C2945" t="inlineStr">
        <is>
          <t>contains_fiber</t>
        </is>
      </c>
      <c r="D2945" s="10" t="inlineStr">
        <is>
          <t>UNKNOWN</t>
        </is>
      </c>
      <c r="E2945" t="inlineStr">
        <is>
          <t>N/A</t>
        </is>
      </c>
      <c r="F2945" t="inlineStr">
        <is>
          <t>False</t>
        </is>
      </c>
      <c r="G2945" t="inlineStr">
        <is>
          <t>Cannot determine 'contains_fiber' for this product</t>
        </is>
      </c>
    </row>
    <row r="2946">
      <c r="A2946" t="inlineStr">
        <is>
          <t>2.106</t>
        </is>
      </c>
      <c r="B2946" t="inlineStr">
        <is>
          <t>Resource Junior vanilla 200ml</t>
        </is>
      </c>
      <c r="C2946" t="inlineStr">
        <is>
          <t>gluten_free</t>
        </is>
      </c>
      <c r="D2946" s="9" t="inlineStr">
        <is>
          <t>PASS</t>
        </is>
      </c>
      <c r="E2946" t="inlineStr">
        <is>
          <t>True</t>
        </is>
      </c>
      <c r="F2946" t="inlineStr">
        <is>
          <t>True</t>
        </is>
      </c>
      <c r="G2946" t="inlineStr"/>
    </row>
    <row r="2947">
      <c r="A2947" t="inlineStr">
        <is>
          <t>2.106</t>
        </is>
      </c>
      <c r="B2947" t="inlineStr">
        <is>
          <t>Resource Junior vanilla 200ml</t>
        </is>
      </c>
      <c r="C2947" t="inlineStr">
        <is>
          <t>lactose_free</t>
        </is>
      </c>
      <c r="D2947" s="10" t="inlineStr">
        <is>
          <t>UNKNOWN</t>
        </is>
      </c>
      <c r="E2947" t="inlineStr">
        <is>
          <t>N/A</t>
        </is>
      </c>
      <c r="F2947" t="inlineStr">
        <is>
          <t>True</t>
        </is>
      </c>
      <c r="G2947" t="inlineStr">
        <is>
          <t>Cannot determine 'lactose_free' for this product</t>
        </is>
      </c>
    </row>
    <row r="2948">
      <c r="A2948" t="inlineStr">
        <is>
          <t>2.107</t>
        </is>
      </c>
      <c r="B2948" t="inlineStr">
        <is>
          <t>Resource Junior powder 400g</t>
        </is>
      </c>
      <c r="C2948" t="inlineStr">
        <is>
          <t>energy</t>
        </is>
      </c>
      <c r="D2948" s="9" t="inlineStr">
        <is>
          <t>PASS</t>
        </is>
      </c>
      <c r="E2948" t="inlineStr">
        <is>
          <t>470.0 kcal/100g</t>
        </is>
      </c>
      <c r="F2948">
        <f> 514.0 kcal/100g</f>
        <v/>
      </c>
      <c r="G2948" t="inlineStr"/>
    </row>
    <row r="2949">
      <c r="A2949" t="inlineStr">
        <is>
          <t>2.107</t>
        </is>
      </c>
      <c r="B2949" t="inlineStr">
        <is>
          <t>Resource Junior powder 400g</t>
        </is>
      </c>
      <c r="C2949" t="inlineStr">
        <is>
          <t>package_size</t>
        </is>
      </c>
      <c r="D2949" s="10" t="inlineStr">
        <is>
          <t>UNKNOWN</t>
        </is>
      </c>
      <c r="E2949" t="inlineStr">
        <is>
          <t>N/A</t>
        </is>
      </c>
      <c r="F2949">
        <f> 400.0 g</f>
        <v/>
      </c>
      <c r="G2949" t="inlineStr">
        <is>
          <t>Product has no value for 'package_size'</t>
        </is>
      </c>
    </row>
    <row r="2950">
      <c r="A2950" t="inlineStr">
        <is>
          <t>2.107</t>
        </is>
      </c>
      <c r="B2950" t="inlineStr">
        <is>
          <t>Resource Junior powder 400g</t>
        </is>
      </c>
      <c r="C2950" t="inlineStr">
        <is>
          <t>nutritionally_complete</t>
        </is>
      </c>
      <c r="D2950" s="10" t="inlineStr">
        <is>
          <t>UNKNOWN</t>
        </is>
      </c>
      <c r="E2950" t="inlineStr">
        <is>
          <t>N/A</t>
        </is>
      </c>
      <c r="F2950" t="inlineStr">
        <is>
          <t>True</t>
        </is>
      </c>
      <c r="G2950" t="inlineStr">
        <is>
          <t>Cannot determine 'nutritionally_complete' for this product</t>
        </is>
      </c>
    </row>
    <row r="2951">
      <c r="A2951" t="inlineStr">
        <is>
          <t>2.107</t>
        </is>
      </c>
      <c r="B2951" t="inlineStr">
        <is>
          <t>Resource Junior powder 400g</t>
        </is>
      </c>
      <c r="C2951" t="inlineStr">
        <is>
          <t>formulation</t>
        </is>
      </c>
      <c r="D2951" s="9" t="inlineStr">
        <is>
          <t>PASS</t>
        </is>
      </c>
      <c r="E2951" t="inlineStr">
        <is>
          <t>powder</t>
        </is>
      </c>
      <c r="F2951" t="inlineStr">
        <is>
          <t>powder</t>
        </is>
      </c>
      <c r="G2951" t="inlineStr"/>
    </row>
    <row r="2952">
      <c r="A2952" t="inlineStr">
        <is>
          <t>2.107</t>
        </is>
      </c>
      <c r="B2952" t="inlineStr">
        <is>
          <t>Modulen IBD powder 400g</t>
        </is>
      </c>
      <c r="C2952" t="inlineStr">
        <is>
          <t>energy</t>
        </is>
      </c>
      <c r="D2952" s="9" t="inlineStr">
        <is>
          <t>PASS</t>
        </is>
      </c>
      <c r="E2952" t="inlineStr">
        <is>
          <t>493.0 kcal/100g</t>
        </is>
      </c>
      <c r="F2952">
        <f> 514.0 kcal/100g</f>
        <v/>
      </c>
      <c r="G2952" t="inlineStr"/>
    </row>
    <row r="2953">
      <c r="A2953" t="inlineStr">
        <is>
          <t>2.107</t>
        </is>
      </c>
      <c r="B2953" t="inlineStr">
        <is>
          <t>Modulen IBD powder 400g</t>
        </is>
      </c>
      <c r="C2953" t="inlineStr">
        <is>
          <t>package_size</t>
        </is>
      </c>
      <c r="D2953" s="10" t="inlineStr">
        <is>
          <t>UNKNOWN</t>
        </is>
      </c>
      <c r="E2953" t="inlineStr">
        <is>
          <t>N/A</t>
        </is>
      </c>
      <c r="F2953">
        <f> 400.0 g</f>
        <v/>
      </c>
      <c r="G2953" t="inlineStr">
        <is>
          <t>Product has no value for 'package_size'</t>
        </is>
      </c>
    </row>
    <row r="2954">
      <c r="A2954" t="inlineStr">
        <is>
          <t>2.107</t>
        </is>
      </c>
      <c r="B2954" t="inlineStr">
        <is>
          <t>Modulen IBD powder 400g</t>
        </is>
      </c>
      <c r="C2954" t="inlineStr">
        <is>
          <t>nutritionally_complete</t>
        </is>
      </c>
      <c r="D2954" s="10" t="inlineStr">
        <is>
          <t>UNKNOWN</t>
        </is>
      </c>
      <c r="E2954" t="inlineStr">
        <is>
          <t>N/A</t>
        </is>
      </c>
      <c r="F2954" t="inlineStr">
        <is>
          <t>True</t>
        </is>
      </c>
      <c r="G2954" t="inlineStr">
        <is>
          <t>Cannot determine 'nutritionally_complete' for this product</t>
        </is>
      </c>
    </row>
    <row r="2955">
      <c r="A2955" t="inlineStr">
        <is>
          <t>2.107</t>
        </is>
      </c>
      <c r="B2955" t="inlineStr">
        <is>
          <t>Modulen IBD powder 400g</t>
        </is>
      </c>
      <c r="C2955" t="inlineStr">
        <is>
          <t>formulation</t>
        </is>
      </c>
      <c r="D2955" s="9" t="inlineStr">
        <is>
          <t>PASS</t>
        </is>
      </c>
      <c r="E2955" t="inlineStr">
        <is>
          <t>powder</t>
        </is>
      </c>
      <c r="F2955" t="inlineStr">
        <is>
          <t>powder</t>
        </is>
      </c>
      <c r="G2955" t="inlineStr"/>
    </row>
    <row r="2956">
      <c r="A2956" t="inlineStr">
        <is>
          <t>2.107</t>
        </is>
      </c>
      <c r="B2956" t="inlineStr">
        <is>
          <t>Althera HMO powder 400g</t>
        </is>
      </c>
      <c r="C2956" t="inlineStr">
        <is>
          <t>energy</t>
        </is>
      </c>
      <c r="D2956" s="10" t="inlineStr">
        <is>
          <t>UNKNOWN</t>
        </is>
      </c>
      <c r="E2956" t="inlineStr">
        <is>
          <t>66.0</t>
        </is>
      </c>
      <c r="F2956">
        <f> 514.0 kcal/100g</f>
        <v/>
      </c>
      <c r="G2956" t="inlineStr">
        <is>
          <t>Incompatible units for 'energy': product is kcal/100ml, requirement is kcal/100g</t>
        </is>
      </c>
    </row>
    <row r="2957">
      <c r="A2957" t="inlineStr">
        <is>
          <t>2.107</t>
        </is>
      </c>
      <c r="B2957" t="inlineStr">
        <is>
          <t>Althera HMO powder 400g</t>
        </is>
      </c>
      <c r="C2957" t="inlineStr">
        <is>
          <t>package_size</t>
        </is>
      </c>
      <c r="D2957" s="10" t="inlineStr">
        <is>
          <t>UNKNOWN</t>
        </is>
      </c>
      <c r="E2957" t="inlineStr">
        <is>
          <t>N/A</t>
        </is>
      </c>
      <c r="F2957">
        <f> 400.0 g</f>
        <v/>
      </c>
      <c r="G2957" t="inlineStr">
        <is>
          <t>Product has no value for 'package_size'</t>
        </is>
      </c>
    </row>
    <row r="2958">
      <c r="A2958" t="inlineStr">
        <is>
          <t>2.107</t>
        </is>
      </c>
      <c r="B2958" t="inlineStr">
        <is>
          <t>Althera HMO powder 400g</t>
        </is>
      </c>
      <c r="C2958" t="inlineStr">
        <is>
          <t>nutritionally_complete</t>
        </is>
      </c>
      <c r="D2958" s="10" t="inlineStr">
        <is>
          <t>UNKNOWN</t>
        </is>
      </c>
      <c r="E2958" t="inlineStr">
        <is>
          <t>N/A</t>
        </is>
      </c>
      <c r="F2958" t="inlineStr">
        <is>
          <t>True</t>
        </is>
      </c>
      <c r="G2958" t="inlineStr">
        <is>
          <t>Cannot determine 'nutritionally_complete' for this product</t>
        </is>
      </c>
    </row>
    <row r="2959">
      <c r="A2959" t="inlineStr">
        <is>
          <t>2.107</t>
        </is>
      </c>
      <c r="B2959" t="inlineStr">
        <is>
          <t>Althera HMO powder 400g</t>
        </is>
      </c>
      <c r="C2959" t="inlineStr">
        <is>
          <t>formulation</t>
        </is>
      </c>
      <c r="D2959" s="9" t="inlineStr">
        <is>
          <t>PASS</t>
        </is>
      </c>
      <c r="E2959" t="inlineStr">
        <is>
          <t>powder</t>
        </is>
      </c>
      <c r="F2959" t="inlineStr">
        <is>
          <t>powder</t>
        </is>
      </c>
      <c r="G2959" t="inlineStr"/>
    </row>
    <row r="2960">
      <c r="A2960" t="inlineStr">
        <is>
          <t>2.108</t>
        </is>
      </c>
      <c r="B2960" t="inlineStr">
        <is>
          <t>Resource Junior powder 400g</t>
        </is>
      </c>
      <c r="C2960" t="inlineStr">
        <is>
          <t>package_size</t>
        </is>
      </c>
      <c r="D2960" s="10" t="inlineStr">
        <is>
          <t>UNKNOWN</t>
        </is>
      </c>
      <c r="E2960" t="inlineStr">
        <is>
          <t>N/A</t>
        </is>
      </c>
      <c r="F2960" t="inlineStr">
        <is>
          <t>&lt;= 800.0 g</t>
        </is>
      </c>
      <c r="G2960" t="inlineStr">
        <is>
          <t>Product has no value for 'package_size'</t>
        </is>
      </c>
    </row>
    <row r="2961">
      <c r="A2961" t="inlineStr">
        <is>
          <t>2.108</t>
        </is>
      </c>
      <c r="B2961" t="inlineStr">
        <is>
          <t>Resource Junior powder 400g</t>
        </is>
      </c>
      <c r="C2961" t="inlineStr">
        <is>
          <t>formulation</t>
        </is>
      </c>
      <c r="D2961" s="9" t="inlineStr">
        <is>
          <t>PASS</t>
        </is>
      </c>
      <c r="E2961" t="inlineStr">
        <is>
          <t>powder</t>
        </is>
      </c>
      <c r="F2961" t="inlineStr">
        <is>
          <t>powder</t>
        </is>
      </c>
      <c r="G2961" t="inlineStr"/>
    </row>
    <row r="2962">
      <c r="A2962" t="inlineStr">
        <is>
          <t>2.108</t>
        </is>
      </c>
      <c r="B2962" t="inlineStr">
        <is>
          <t>Althera HMO powder 400g</t>
        </is>
      </c>
      <c r="C2962" t="inlineStr">
        <is>
          <t>package_size</t>
        </is>
      </c>
      <c r="D2962" s="10" t="inlineStr">
        <is>
          <t>UNKNOWN</t>
        </is>
      </c>
      <c r="E2962" t="inlineStr">
        <is>
          <t>N/A</t>
        </is>
      </c>
      <c r="F2962" t="inlineStr">
        <is>
          <t>&lt;= 800.0 g</t>
        </is>
      </c>
      <c r="G2962" t="inlineStr">
        <is>
          <t>Product has no value for 'package_size'</t>
        </is>
      </c>
    </row>
    <row r="2963">
      <c r="A2963" t="inlineStr">
        <is>
          <t>2.108</t>
        </is>
      </c>
      <c r="B2963" t="inlineStr">
        <is>
          <t>Althera HMO powder 400g</t>
        </is>
      </c>
      <c r="C2963" t="inlineStr">
        <is>
          <t>formulation</t>
        </is>
      </c>
      <c r="D2963" s="9" t="inlineStr">
        <is>
          <t>PASS</t>
        </is>
      </c>
      <c r="E2963" t="inlineStr">
        <is>
          <t>powder</t>
        </is>
      </c>
      <c r="F2963" t="inlineStr">
        <is>
          <t>powder</t>
        </is>
      </c>
      <c r="G2963" t="inlineStr"/>
    </row>
    <row r="2964">
      <c r="A2964" t="inlineStr">
        <is>
          <t>2.108</t>
        </is>
      </c>
      <c r="B2964" t="inlineStr">
        <is>
          <t>Alfamino HMO powder 400g</t>
        </is>
      </c>
      <c r="C2964" t="inlineStr">
        <is>
          <t>package_size</t>
        </is>
      </c>
      <c r="D2964" s="10" t="inlineStr">
        <is>
          <t>UNKNOWN</t>
        </is>
      </c>
      <c r="E2964" t="inlineStr">
        <is>
          <t>N/A</t>
        </is>
      </c>
      <c r="F2964" t="inlineStr">
        <is>
          <t>&lt;= 800.0 g</t>
        </is>
      </c>
      <c r="G2964" t="inlineStr">
        <is>
          <t>Product has no value for 'package_size'</t>
        </is>
      </c>
    </row>
    <row r="2965">
      <c r="A2965" t="inlineStr">
        <is>
          <t>2.108</t>
        </is>
      </c>
      <c r="B2965" t="inlineStr">
        <is>
          <t>Alfamino HMO powder 400g</t>
        </is>
      </c>
      <c r="C2965" t="inlineStr">
        <is>
          <t>formulation</t>
        </is>
      </c>
      <c r="D2965" s="9" t="inlineStr">
        <is>
          <t>PASS</t>
        </is>
      </c>
      <c r="E2965" t="inlineStr">
        <is>
          <t>powder</t>
        </is>
      </c>
      <c r="F2965" t="inlineStr">
        <is>
          <t>powder</t>
        </is>
      </c>
      <c r="G2965" t="inlineStr"/>
    </row>
    <row r="2966">
      <c r="A2966" t="inlineStr">
        <is>
          <t>2.109</t>
        </is>
      </c>
      <c r="B2966" t="inlineStr">
        <is>
          <t>Resource Junior powder 400g</t>
        </is>
      </c>
      <c r="C2966" t="inlineStr">
        <is>
          <t>package_size</t>
        </is>
      </c>
      <c r="D2966" s="10" t="inlineStr">
        <is>
          <t>UNKNOWN</t>
        </is>
      </c>
      <c r="E2966" t="inlineStr">
        <is>
          <t>N/A</t>
        </is>
      </c>
      <c r="F2966" t="inlineStr">
        <is>
          <t>&lt;= 800.0 g</t>
        </is>
      </c>
      <c r="G2966" t="inlineStr">
        <is>
          <t>Product has no value for 'package_size'</t>
        </is>
      </c>
    </row>
    <row r="2967">
      <c r="A2967" t="inlineStr">
        <is>
          <t>2.109</t>
        </is>
      </c>
      <c r="B2967" t="inlineStr">
        <is>
          <t>Resource Junior powder 400g</t>
        </is>
      </c>
      <c r="C2967" t="inlineStr">
        <is>
          <t>formulation</t>
        </is>
      </c>
      <c r="D2967" s="9" t="inlineStr">
        <is>
          <t>PASS</t>
        </is>
      </c>
      <c r="E2967" t="inlineStr">
        <is>
          <t>powder</t>
        </is>
      </c>
      <c r="F2967" t="inlineStr">
        <is>
          <t>powder</t>
        </is>
      </c>
      <c r="G2967" t="inlineStr"/>
    </row>
    <row r="2968">
      <c r="A2968" t="inlineStr">
        <is>
          <t>2.109</t>
        </is>
      </c>
      <c r="B2968" t="inlineStr">
        <is>
          <t>Althera HMO powder 400g</t>
        </is>
      </c>
      <c r="C2968" t="inlineStr">
        <is>
          <t>package_size</t>
        </is>
      </c>
      <c r="D2968" s="10" t="inlineStr">
        <is>
          <t>UNKNOWN</t>
        </is>
      </c>
      <c r="E2968" t="inlineStr">
        <is>
          <t>N/A</t>
        </is>
      </c>
      <c r="F2968" t="inlineStr">
        <is>
          <t>&lt;= 800.0 g</t>
        </is>
      </c>
      <c r="G2968" t="inlineStr">
        <is>
          <t>Product has no value for 'package_size'</t>
        </is>
      </c>
    </row>
    <row r="2969">
      <c r="A2969" t="inlineStr">
        <is>
          <t>2.109</t>
        </is>
      </c>
      <c r="B2969" t="inlineStr">
        <is>
          <t>Althera HMO powder 400g</t>
        </is>
      </c>
      <c r="C2969" t="inlineStr">
        <is>
          <t>formulation</t>
        </is>
      </c>
      <c r="D2969" s="9" t="inlineStr">
        <is>
          <t>PASS</t>
        </is>
      </c>
      <c r="E2969" t="inlineStr">
        <is>
          <t>powder</t>
        </is>
      </c>
      <c r="F2969" t="inlineStr">
        <is>
          <t>powder</t>
        </is>
      </c>
      <c r="G2969" t="inlineStr"/>
    </row>
    <row r="2970">
      <c r="A2970" t="inlineStr">
        <is>
          <t>2.109</t>
        </is>
      </c>
      <c r="B2970" t="inlineStr">
        <is>
          <t>Alfamino HMO powder 400g</t>
        </is>
      </c>
      <c r="C2970" t="inlineStr">
        <is>
          <t>package_size</t>
        </is>
      </c>
      <c r="D2970" s="10" t="inlineStr">
        <is>
          <t>UNKNOWN</t>
        </is>
      </c>
      <c r="E2970" t="inlineStr">
        <is>
          <t>N/A</t>
        </is>
      </c>
      <c r="F2970" t="inlineStr">
        <is>
          <t>&lt;= 800.0 g</t>
        </is>
      </c>
      <c r="G2970" t="inlineStr">
        <is>
          <t>Product has no value for 'package_size'</t>
        </is>
      </c>
    </row>
    <row r="2971">
      <c r="A2971" t="inlineStr">
        <is>
          <t>2.109</t>
        </is>
      </c>
      <c r="B2971" t="inlineStr">
        <is>
          <t>Alfamino HMO powder 400g</t>
        </is>
      </c>
      <c r="C2971" t="inlineStr">
        <is>
          <t>formulation</t>
        </is>
      </c>
      <c r="D2971" s="9" t="inlineStr">
        <is>
          <t>PASS</t>
        </is>
      </c>
      <c r="E2971" t="inlineStr">
        <is>
          <t>powder</t>
        </is>
      </c>
      <c r="F2971" t="inlineStr">
        <is>
          <t>powder</t>
        </is>
      </c>
      <c r="G2971" t="inlineStr"/>
    </row>
    <row r="2972">
      <c r="A2972" t="inlineStr">
        <is>
          <t>2.110</t>
        </is>
      </c>
      <c r="B2972" t="inlineStr">
        <is>
          <t>Resource Junior powder 400g</t>
        </is>
      </c>
      <c r="C2972" t="inlineStr">
        <is>
          <t>package_size</t>
        </is>
      </c>
      <c r="D2972" s="10" t="inlineStr">
        <is>
          <t>UNKNOWN</t>
        </is>
      </c>
      <c r="E2972" t="inlineStr">
        <is>
          <t>N/A</t>
        </is>
      </c>
      <c r="F2972">
        <f> 450.0 g</f>
        <v/>
      </c>
      <c r="G2972" t="inlineStr">
        <is>
          <t>Product has no value for 'package_size'</t>
        </is>
      </c>
    </row>
    <row r="2973">
      <c r="A2973" t="inlineStr">
        <is>
          <t>2.110</t>
        </is>
      </c>
      <c r="B2973" t="inlineStr">
        <is>
          <t>Resource Junior powder 400g</t>
        </is>
      </c>
      <c r="C2973" t="inlineStr">
        <is>
          <t>formulation</t>
        </is>
      </c>
      <c r="D2973" s="9" t="inlineStr">
        <is>
          <t>PASS</t>
        </is>
      </c>
      <c r="E2973" t="inlineStr">
        <is>
          <t>powder</t>
        </is>
      </c>
      <c r="F2973" t="inlineStr">
        <is>
          <t>powder</t>
        </is>
      </c>
      <c r="G2973" t="inlineStr"/>
    </row>
    <row r="2974">
      <c r="A2974" t="inlineStr">
        <is>
          <t>2.110</t>
        </is>
      </c>
      <c r="B2974" t="inlineStr">
        <is>
          <t>Althera HMO powder 400g</t>
        </is>
      </c>
      <c r="C2974" t="inlineStr">
        <is>
          <t>package_size</t>
        </is>
      </c>
      <c r="D2974" s="10" t="inlineStr">
        <is>
          <t>UNKNOWN</t>
        </is>
      </c>
      <c r="E2974" t="inlineStr">
        <is>
          <t>N/A</t>
        </is>
      </c>
      <c r="F2974">
        <f> 450.0 g</f>
        <v/>
      </c>
      <c r="G2974" t="inlineStr">
        <is>
          <t>Product has no value for 'package_size'</t>
        </is>
      </c>
    </row>
    <row r="2975">
      <c r="A2975" t="inlineStr">
        <is>
          <t>2.110</t>
        </is>
      </c>
      <c r="B2975" t="inlineStr">
        <is>
          <t>Althera HMO powder 400g</t>
        </is>
      </c>
      <c r="C2975" t="inlineStr">
        <is>
          <t>formulation</t>
        </is>
      </c>
      <c r="D2975" s="9" t="inlineStr">
        <is>
          <t>PASS</t>
        </is>
      </c>
      <c r="E2975" t="inlineStr">
        <is>
          <t>powder</t>
        </is>
      </c>
      <c r="F2975" t="inlineStr">
        <is>
          <t>powder</t>
        </is>
      </c>
      <c r="G2975" t="inlineStr"/>
    </row>
    <row r="2976">
      <c r="A2976" t="inlineStr">
        <is>
          <t>2.110</t>
        </is>
      </c>
      <c r="B2976" t="inlineStr">
        <is>
          <t>Alfamino HMO powder 400g</t>
        </is>
      </c>
      <c r="C2976" t="inlineStr">
        <is>
          <t>package_size</t>
        </is>
      </c>
      <c r="D2976" s="10" t="inlineStr">
        <is>
          <t>UNKNOWN</t>
        </is>
      </c>
      <c r="E2976" t="inlineStr">
        <is>
          <t>N/A</t>
        </is>
      </c>
      <c r="F2976">
        <f> 450.0 g</f>
        <v/>
      </c>
      <c r="G2976" t="inlineStr">
        <is>
          <t>Product has no value for 'package_size'</t>
        </is>
      </c>
    </row>
    <row r="2977">
      <c r="A2977" t="inlineStr">
        <is>
          <t>2.110</t>
        </is>
      </c>
      <c r="B2977" t="inlineStr">
        <is>
          <t>Alfamino HMO powder 400g</t>
        </is>
      </c>
      <c r="C2977" t="inlineStr">
        <is>
          <t>formulation</t>
        </is>
      </c>
      <c r="D2977" s="9" t="inlineStr">
        <is>
          <t>PASS</t>
        </is>
      </c>
      <c r="E2977" t="inlineStr">
        <is>
          <t>powder</t>
        </is>
      </c>
      <c r="F2977" t="inlineStr">
        <is>
          <t>powder</t>
        </is>
      </c>
      <c r="G2977" t="inlineStr"/>
    </row>
    <row r="2978">
      <c r="A2978" t="inlineStr">
        <is>
          <t>2.111</t>
        </is>
      </c>
      <c r="B2978" t="inlineStr">
        <is>
          <t>Resource Junior powder 400g</t>
        </is>
      </c>
      <c r="C2978" t="inlineStr">
        <is>
          <t>package_size</t>
        </is>
      </c>
      <c r="D2978" s="10" t="inlineStr">
        <is>
          <t>UNKNOWN</t>
        </is>
      </c>
      <c r="E2978" t="inlineStr">
        <is>
          <t>N/A</t>
        </is>
      </c>
      <c r="F2978">
        <f> 400.0 g</f>
        <v/>
      </c>
      <c r="G2978" t="inlineStr">
        <is>
          <t>Product has no value for 'package_size'</t>
        </is>
      </c>
    </row>
    <row r="2979">
      <c r="A2979" t="inlineStr">
        <is>
          <t>2.111</t>
        </is>
      </c>
      <c r="B2979" t="inlineStr">
        <is>
          <t>Resource Junior powder 400g</t>
        </is>
      </c>
      <c r="C2979" t="inlineStr">
        <is>
          <t>gluten_free</t>
        </is>
      </c>
      <c r="D2979" s="9" t="inlineStr">
        <is>
          <t>PASS</t>
        </is>
      </c>
      <c r="E2979" t="inlineStr">
        <is>
          <t>True</t>
        </is>
      </c>
      <c r="F2979" t="inlineStr">
        <is>
          <t>True</t>
        </is>
      </c>
      <c r="G2979" t="inlineStr"/>
    </row>
    <row r="2980">
      <c r="A2980" t="inlineStr">
        <is>
          <t>2.111</t>
        </is>
      </c>
      <c r="B2980" t="inlineStr">
        <is>
          <t>Resource Junior powder 400g</t>
        </is>
      </c>
      <c r="C2980" t="inlineStr">
        <is>
          <t>formulation</t>
        </is>
      </c>
      <c r="D2980" s="9" t="inlineStr">
        <is>
          <t>PASS</t>
        </is>
      </c>
      <c r="E2980" t="inlineStr">
        <is>
          <t>powder</t>
        </is>
      </c>
      <c r="F2980" t="inlineStr">
        <is>
          <t>powder</t>
        </is>
      </c>
      <c r="G2980" t="inlineStr"/>
    </row>
    <row r="2981">
      <c r="A2981" t="inlineStr">
        <is>
          <t>2.111</t>
        </is>
      </c>
      <c r="B2981" t="inlineStr">
        <is>
          <t>Althera HMO powder 400g</t>
        </is>
      </c>
      <c r="C2981" t="inlineStr">
        <is>
          <t>package_size</t>
        </is>
      </c>
      <c r="D2981" s="10" t="inlineStr">
        <is>
          <t>UNKNOWN</t>
        </is>
      </c>
      <c r="E2981" t="inlineStr">
        <is>
          <t>N/A</t>
        </is>
      </c>
      <c r="F2981">
        <f> 400.0 g</f>
        <v/>
      </c>
      <c r="G2981" t="inlineStr">
        <is>
          <t>Product has no value for 'package_size'</t>
        </is>
      </c>
    </row>
    <row r="2982">
      <c r="A2982" t="inlineStr">
        <is>
          <t>2.111</t>
        </is>
      </c>
      <c r="B2982" t="inlineStr">
        <is>
          <t>Althera HMO powder 400g</t>
        </is>
      </c>
      <c r="C2982" t="inlineStr">
        <is>
          <t>gluten_free</t>
        </is>
      </c>
      <c r="D2982" s="9" t="inlineStr">
        <is>
          <t>PASS</t>
        </is>
      </c>
      <c r="E2982" t="inlineStr">
        <is>
          <t>True</t>
        </is>
      </c>
      <c r="F2982" t="inlineStr">
        <is>
          <t>True</t>
        </is>
      </c>
      <c r="G2982" t="inlineStr"/>
    </row>
    <row r="2983">
      <c r="A2983" t="inlineStr">
        <is>
          <t>2.111</t>
        </is>
      </c>
      <c r="B2983" t="inlineStr">
        <is>
          <t>Althera HMO powder 400g</t>
        </is>
      </c>
      <c r="C2983" t="inlineStr">
        <is>
          <t>formulation</t>
        </is>
      </c>
      <c r="D2983" s="9" t="inlineStr">
        <is>
          <t>PASS</t>
        </is>
      </c>
      <c r="E2983" t="inlineStr">
        <is>
          <t>powder</t>
        </is>
      </c>
      <c r="F2983" t="inlineStr">
        <is>
          <t>powder</t>
        </is>
      </c>
      <c r="G2983" t="inlineStr"/>
    </row>
    <row r="2984">
      <c r="A2984" t="inlineStr">
        <is>
          <t>2.111</t>
        </is>
      </c>
      <c r="B2984" t="inlineStr">
        <is>
          <t>Alfamino HMO powder 400g</t>
        </is>
      </c>
      <c r="C2984" t="inlineStr">
        <is>
          <t>package_size</t>
        </is>
      </c>
      <c r="D2984" s="10" t="inlineStr">
        <is>
          <t>UNKNOWN</t>
        </is>
      </c>
      <c r="E2984" t="inlineStr">
        <is>
          <t>N/A</t>
        </is>
      </c>
      <c r="F2984">
        <f> 400.0 g</f>
        <v/>
      </c>
      <c r="G2984" t="inlineStr">
        <is>
          <t>Product has no value for 'package_size'</t>
        </is>
      </c>
    </row>
    <row r="2985">
      <c r="A2985" t="inlineStr">
        <is>
          <t>2.111</t>
        </is>
      </c>
      <c r="B2985" t="inlineStr">
        <is>
          <t>Alfamino HMO powder 400g</t>
        </is>
      </c>
      <c r="C2985" t="inlineStr">
        <is>
          <t>gluten_free</t>
        </is>
      </c>
      <c r="D2985" s="9" t="inlineStr">
        <is>
          <t>PASS</t>
        </is>
      </c>
      <c r="E2985" t="inlineStr">
        <is>
          <t>True</t>
        </is>
      </c>
      <c r="F2985" t="inlineStr">
        <is>
          <t>True</t>
        </is>
      </c>
      <c r="G2985" t="inlineStr"/>
    </row>
    <row r="2986">
      <c r="A2986" t="inlineStr">
        <is>
          <t>2.111</t>
        </is>
      </c>
      <c r="B2986" t="inlineStr">
        <is>
          <t>Alfamino HMO powder 400g</t>
        </is>
      </c>
      <c r="C2986" t="inlineStr">
        <is>
          <t>formulation</t>
        </is>
      </c>
      <c r="D2986" s="9" t="inlineStr">
        <is>
          <t>PASS</t>
        </is>
      </c>
      <c r="E2986" t="inlineStr">
        <is>
          <t>powder</t>
        </is>
      </c>
      <c r="F2986" t="inlineStr">
        <is>
          <t>powder</t>
        </is>
      </c>
      <c r="G2986" t="inlineStr"/>
    </row>
    <row r="2987">
      <c r="A2987" t="inlineStr">
        <is>
          <t>2.112</t>
        </is>
      </c>
      <c r="B2987" t="inlineStr">
        <is>
          <t>Resource Junior powder 400g</t>
        </is>
      </c>
      <c r="C2987" t="inlineStr">
        <is>
          <t>package_size</t>
        </is>
      </c>
      <c r="D2987" s="10" t="inlineStr">
        <is>
          <t>UNKNOWN</t>
        </is>
      </c>
      <c r="E2987" t="inlineStr">
        <is>
          <t>N/A</t>
        </is>
      </c>
      <c r="F2987">
        <f> 400.0 g</f>
        <v/>
      </c>
      <c r="G2987" t="inlineStr">
        <is>
          <t>Product has no value for 'package_size'</t>
        </is>
      </c>
    </row>
    <row r="2988">
      <c r="A2988" t="inlineStr">
        <is>
          <t>2.112</t>
        </is>
      </c>
      <c r="B2988" t="inlineStr">
        <is>
          <t>Resource Junior powder 400g</t>
        </is>
      </c>
      <c r="C2988" t="inlineStr">
        <is>
          <t>formulation</t>
        </is>
      </c>
      <c r="D2988" s="9" t="inlineStr">
        <is>
          <t>PASS</t>
        </is>
      </c>
      <c r="E2988" t="inlineStr">
        <is>
          <t>powder</t>
        </is>
      </c>
      <c r="F2988" t="inlineStr">
        <is>
          <t>powder</t>
        </is>
      </c>
      <c r="G2988" t="inlineStr"/>
    </row>
    <row r="2989">
      <c r="A2989" t="inlineStr">
        <is>
          <t>2.112</t>
        </is>
      </c>
      <c r="B2989" t="inlineStr">
        <is>
          <t>Althera HMO powder 400g</t>
        </is>
      </c>
      <c r="C2989" t="inlineStr">
        <is>
          <t>package_size</t>
        </is>
      </c>
      <c r="D2989" s="10" t="inlineStr">
        <is>
          <t>UNKNOWN</t>
        </is>
      </c>
      <c r="E2989" t="inlineStr">
        <is>
          <t>N/A</t>
        </is>
      </c>
      <c r="F2989">
        <f> 400.0 g</f>
        <v/>
      </c>
      <c r="G2989" t="inlineStr">
        <is>
          <t>Product has no value for 'package_size'</t>
        </is>
      </c>
    </row>
    <row r="2990">
      <c r="A2990" t="inlineStr">
        <is>
          <t>2.112</t>
        </is>
      </c>
      <c r="B2990" t="inlineStr">
        <is>
          <t>Althera HMO powder 400g</t>
        </is>
      </c>
      <c r="C2990" t="inlineStr">
        <is>
          <t>formulation</t>
        </is>
      </c>
      <c r="D2990" s="9" t="inlineStr">
        <is>
          <t>PASS</t>
        </is>
      </c>
      <c r="E2990" t="inlineStr">
        <is>
          <t>powder</t>
        </is>
      </c>
      <c r="F2990" t="inlineStr">
        <is>
          <t>powder</t>
        </is>
      </c>
      <c r="G2990" t="inlineStr"/>
    </row>
    <row r="2991">
      <c r="A2991" t="inlineStr">
        <is>
          <t>2.112</t>
        </is>
      </c>
      <c r="B2991" t="inlineStr">
        <is>
          <t>Alfamino HMO powder 400g</t>
        </is>
      </c>
      <c r="C2991" t="inlineStr">
        <is>
          <t>package_size</t>
        </is>
      </c>
      <c r="D2991" s="10" t="inlineStr">
        <is>
          <t>UNKNOWN</t>
        </is>
      </c>
      <c r="E2991" t="inlineStr">
        <is>
          <t>N/A</t>
        </is>
      </c>
      <c r="F2991">
        <f> 400.0 g</f>
        <v/>
      </c>
      <c r="G2991" t="inlineStr">
        <is>
          <t>Product has no value for 'package_size'</t>
        </is>
      </c>
    </row>
    <row r="2992">
      <c r="A2992" t="inlineStr">
        <is>
          <t>2.112</t>
        </is>
      </c>
      <c r="B2992" t="inlineStr">
        <is>
          <t>Alfamino HMO powder 400g</t>
        </is>
      </c>
      <c r="C2992" t="inlineStr">
        <is>
          <t>formulation</t>
        </is>
      </c>
      <c r="D2992" s="9" t="inlineStr">
        <is>
          <t>PASS</t>
        </is>
      </c>
      <c r="E2992" t="inlineStr">
        <is>
          <t>powder</t>
        </is>
      </c>
      <c r="F2992" t="inlineStr">
        <is>
          <t>powder</t>
        </is>
      </c>
      <c r="G2992" t="inlineStr"/>
    </row>
    <row r="2993">
      <c r="A2993" t="inlineStr">
        <is>
          <t>2.113</t>
        </is>
      </c>
      <c r="B2993" t="inlineStr">
        <is>
          <t>Resource Junior powder 400g</t>
        </is>
      </c>
      <c r="C2993" t="inlineStr">
        <is>
          <t>package_size</t>
        </is>
      </c>
      <c r="D2993" s="10" t="inlineStr">
        <is>
          <t>UNKNOWN</t>
        </is>
      </c>
      <c r="E2993" t="inlineStr">
        <is>
          <t>N/A</t>
        </is>
      </c>
      <c r="F2993">
        <f> 400.0 g</f>
        <v/>
      </c>
      <c r="G2993" t="inlineStr">
        <is>
          <t>Product has no value for 'package_size'</t>
        </is>
      </c>
    </row>
    <row r="2994">
      <c r="A2994" t="inlineStr">
        <is>
          <t>2.113</t>
        </is>
      </c>
      <c r="B2994" t="inlineStr">
        <is>
          <t>Resource Junior powder 400g</t>
        </is>
      </c>
      <c r="C2994" t="inlineStr">
        <is>
          <t>formulation</t>
        </is>
      </c>
      <c r="D2994" s="9" t="inlineStr">
        <is>
          <t>PASS</t>
        </is>
      </c>
      <c r="E2994" t="inlineStr">
        <is>
          <t>powder</t>
        </is>
      </c>
      <c r="F2994" t="inlineStr">
        <is>
          <t>powder</t>
        </is>
      </c>
      <c r="G2994" t="inlineStr"/>
    </row>
    <row r="2995">
      <c r="A2995" t="inlineStr">
        <is>
          <t>2.113</t>
        </is>
      </c>
      <c r="B2995" t="inlineStr">
        <is>
          <t>Althera HMO powder 400g</t>
        </is>
      </c>
      <c r="C2995" t="inlineStr">
        <is>
          <t>package_size</t>
        </is>
      </c>
      <c r="D2995" s="10" t="inlineStr">
        <is>
          <t>UNKNOWN</t>
        </is>
      </c>
      <c r="E2995" t="inlineStr">
        <is>
          <t>N/A</t>
        </is>
      </c>
      <c r="F2995">
        <f> 400.0 g</f>
        <v/>
      </c>
      <c r="G2995" t="inlineStr">
        <is>
          <t>Product has no value for 'package_size'</t>
        </is>
      </c>
    </row>
    <row r="2996">
      <c r="A2996" t="inlineStr">
        <is>
          <t>2.113</t>
        </is>
      </c>
      <c r="B2996" t="inlineStr">
        <is>
          <t>Althera HMO powder 400g</t>
        </is>
      </c>
      <c r="C2996" t="inlineStr">
        <is>
          <t>formulation</t>
        </is>
      </c>
      <c r="D2996" s="9" t="inlineStr">
        <is>
          <t>PASS</t>
        </is>
      </c>
      <c r="E2996" t="inlineStr">
        <is>
          <t>powder</t>
        </is>
      </c>
      <c r="F2996" t="inlineStr">
        <is>
          <t>powder</t>
        </is>
      </c>
      <c r="G2996" t="inlineStr"/>
    </row>
    <row r="2997">
      <c r="A2997" t="inlineStr">
        <is>
          <t>2.113</t>
        </is>
      </c>
      <c r="B2997" t="inlineStr">
        <is>
          <t>Alfamino HMO powder 400g</t>
        </is>
      </c>
      <c r="C2997" t="inlineStr">
        <is>
          <t>package_size</t>
        </is>
      </c>
      <c r="D2997" s="10" t="inlineStr">
        <is>
          <t>UNKNOWN</t>
        </is>
      </c>
      <c r="E2997" t="inlineStr">
        <is>
          <t>N/A</t>
        </is>
      </c>
      <c r="F2997">
        <f> 400.0 g</f>
        <v/>
      </c>
      <c r="G2997" t="inlineStr">
        <is>
          <t>Product has no value for 'package_size'</t>
        </is>
      </c>
    </row>
    <row r="2998">
      <c r="A2998" t="inlineStr">
        <is>
          <t>2.113</t>
        </is>
      </c>
      <c r="B2998" t="inlineStr">
        <is>
          <t>Alfamino HMO powder 400g</t>
        </is>
      </c>
      <c r="C2998" t="inlineStr">
        <is>
          <t>formulation</t>
        </is>
      </c>
      <c r="D2998" s="9" t="inlineStr">
        <is>
          <t>PASS</t>
        </is>
      </c>
      <c r="E2998" t="inlineStr">
        <is>
          <t>powder</t>
        </is>
      </c>
      <c r="F2998" t="inlineStr">
        <is>
          <t>powder</t>
        </is>
      </c>
      <c r="G2998" t="inlineStr"/>
    </row>
    <row r="2999">
      <c r="A2999" t="inlineStr">
        <is>
          <t>2.114</t>
        </is>
      </c>
      <c r="B2999" t="inlineStr">
        <is>
          <t>Alfamino HMO powder 400g</t>
        </is>
      </c>
      <c r="C2999" t="inlineStr">
        <is>
          <t>package_size</t>
        </is>
      </c>
      <c r="D2999" s="10" t="inlineStr">
        <is>
          <t>UNKNOWN</t>
        </is>
      </c>
      <c r="E2999" t="inlineStr">
        <is>
          <t>N/A</t>
        </is>
      </c>
      <c r="F2999">
        <f> 400.0 g</f>
        <v/>
      </c>
      <c r="G2999" t="inlineStr">
        <is>
          <t>Product has no value for 'package_size'</t>
        </is>
      </c>
    </row>
    <row r="3000">
      <c r="A3000" t="inlineStr">
        <is>
          <t>2.114</t>
        </is>
      </c>
      <c r="B3000" t="inlineStr">
        <is>
          <t>Alfamino HMO powder 400g</t>
        </is>
      </c>
      <c r="C3000" t="inlineStr">
        <is>
          <t>lactose_free</t>
        </is>
      </c>
      <c r="D3000" s="9" t="inlineStr">
        <is>
          <t>PASS</t>
        </is>
      </c>
      <c r="E3000" t="inlineStr">
        <is>
          <t>True</t>
        </is>
      </c>
      <c r="F3000" t="inlineStr">
        <is>
          <t>True</t>
        </is>
      </c>
      <c r="G3000" t="inlineStr"/>
    </row>
    <row r="3001">
      <c r="A3001" t="inlineStr">
        <is>
          <t>2.114</t>
        </is>
      </c>
      <c r="B3001" t="inlineStr">
        <is>
          <t>Alfamino HMO powder 400g</t>
        </is>
      </c>
      <c r="C3001" t="inlineStr">
        <is>
          <t>formulation</t>
        </is>
      </c>
      <c r="D3001" s="9" t="inlineStr">
        <is>
          <t>PASS</t>
        </is>
      </c>
      <c r="E3001" t="inlineStr">
        <is>
          <t>powder</t>
        </is>
      </c>
      <c r="F3001" t="inlineStr">
        <is>
          <t>powder</t>
        </is>
      </c>
      <c r="G3001" t="inlineStr"/>
    </row>
    <row r="3002">
      <c r="A3002" t="inlineStr">
        <is>
          <t>2.114</t>
        </is>
      </c>
      <c r="B3002" t="inlineStr">
        <is>
          <t>Alfamino Junior HMO powder 400g</t>
        </is>
      </c>
      <c r="C3002" t="inlineStr">
        <is>
          <t>package_size</t>
        </is>
      </c>
      <c r="D3002" s="10" t="inlineStr">
        <is>
          <t>UNKNOWN</t>
        </is>
      </c>
      <c r="E3002" t="inlineStr">
        <is>
          <t>N/A</t>
        </is>
      </c>
      <c r="F3002">
        <f> 400.0 g</f>
        <v/>
      </c>
      <c r="G3002" t="inlineStr">
        <is>
          <t>Product has no value for 'package_size'</t>
        </is>
      </c>
    </row>
    <row r="3003">
      <c r="A3003" t="inlineStr">
        <is>
          <t>2.114</t>
        </is>
      </c>
      <c r="B3003" t="inlineStr">
        <is>
          <t>Alfamino Junior HMO powder 400g</t>
        </is>
      </c>
      <c r="C3003" t="inlineStr">
        <is>
          <t>lactose_free</t>
        </is>
      </c>
      <c r="D3003" s="9" t="inlineStr">
        <is>
          <t>PASS</t>
        </is>
      </c>
      <c r="E3003" t="inlineStr">
        <is>
          <t>True</t>
        </is>
      </c>
      <c r="F3003" t="inlineStr">
        <is>
          <t>True</t>
        </is>
      </c>
      <c r="G3003" t="inlineStr"/>
    </row>
    <row r="3004">
      <c r="A3004" t="inlineStr">
        <is>
          <t>2.114</t>
        </is>
      </c>
      <c r="B3004" t="inlineStr">
        <is>
          <t>Alfamino Junior HMO powder 400g</t>
        </is>
      </c>
      <c r="C3004" t="inlineStr">
        <is>
          <t>formulation</t>
        </is>
      </c>
      <c r="D3004" s="9" t="inlineStr">
        <is>
          <t>PASS</t>
        </is>
      </c>
      <c r="E3004" t="inlineStr">
        <is>
          <t>powder</t>
        </is>
      </c>
      <c r="F3004" t="inlineStr">
        <is>
          <t>powder</t>
        </is>
      </c>
      <c r="G3004" t="inlineStr"/>
    </row>
    <row r="3005">
      <c r="A3005" t="inlineStr">
        <is>
          <t>2.114</t>
        </is>
      </c>
      <c r="B3005" t="inlineStr">
        <is>
          <t>Alfaré HMO powder 400g</t>
        </is>
      </c>
      <c r="C3005" t="inlineStr">
        <is>
          <t>package_size</t>
        </is>
      </c>
      <c r="D3005" s="10" t="inlineStr">
        <is>
          <t>UNKNOWN</t>
        </is>
      </c>
      <c r="E3005" t="inlineStr">
        <is>
          <t>N/A</t>
        </is>
      </c>
      <c r="F3005">
        <f> 400.0 g</f>
        <v/>
      </c>
      <c r="G3005" t="inlineStr">
        <is>
          <t>Product has no value for 'package_size'</t>
        </is>
      </c>
    </row>
    <row r="3006">
      <c r="A3006" t="inlineStr">
        <is>
          <t>2.114</t>
        </is>
      </c>
      <c r="B3006" t="inlineStr">
        <is>
          <t>Alfaré HMO powder 400g</t>
        </is>
      </c>
      <c r="C3006" t="inlineStr">
        <is>
          <t>lactose_free</t>
        </is>
      </c>
      <c r="D3006" s="9" t="inlineStr">
        <is>
          <t>PASS</t>
        </is>
      </c>
      <c r="E3006" t="inlineStr">
        <is>
          <t>True</t>
        </is>
      </c>
      <c r="F3006" t="inlineStr">
        <is>
          <t>True</t>
        </is>
      </c>
      <c r="G3006" t="inlineStr"/>
    </row>
    <row r="3007">
      <c r="A3007" t="inlineStr">
        <is>
          <t>2.114</t>
        </is>
      </c>
      <c r="B3007" t="inlineStr">
        <is>
          <t>Alfaré HMO powder 400g</t>
        </is>
      </c>
      <c r="C3007" t="inlineStr">
        <is>
          <t>formulation</t>
        </is>
      </c>
      <c r="D3007" s="9" t="inlineStr">
        <is>
          <t>PASS</t>
        </is>
      </c>
      <c r="E3007" t="inlineStr">
        <is>
          <t>powder</t>
        </is>
      </c>
      <c r="F3007" t="inlineStr">
        <is>
          <t>powder</t>
        </is>
      </c>
      <c r="G3007" t="inlineStr"/>
    </row>
    <row r="3008">
      <c r="A3008" t="inlineStr">
        <is>
          <t>2.115</t>
        </is>
      </c>
      <c r="B3008" t="inlineStr">
        <is>
          <t>Resource Junior powder 400g</t>
        </is>
      </c>
      <c r="C3008" t="inlineStr">
        <is>
          <t>package_size</t>
        </is>
      </c>
      <c r="D3008" s="10" t="inlineStr">
        <is>
          <t>UNKNOWN</t>
        </is>
      </c>
      <c r="E3008" t="inlineStr">
        <is>
          <t>N/A</t>
        </is>
      </c>
      <c r="F3008">
        <f> 400.0 g</f>
        <v/>
      </c>
      <c r="G3008" t="inlineStr">
        <is>
          <t>Product has no value for 'package_size'</t>
        </is>
      </c>
    </row>
    <row r="3009">
      <c r="A3009" t="inlineStr">
        <is>
          <t>2.115</t>
        </is>
      </c>
      <c r="B3009" t="inlineStr">
        <is>
          <t>Resource Junior powder 400g</t>
        </is>
      </c>
      <c r="C3009" t="inlineStr">
        <is>
          <t>formulation</t>
        </is>
      </c>
      <c r="D3009" s="9" t="inlineStr">
        <is>
          <t>PASS</t>
        </is>
      </c>
      <c r="E3009" t="inlineStr">
        <is>
          <t>powder</t>
        </is>
      </c>
      <c r="F3009" t="inlineStr">
        <is>
          <t>powder</t>
        </is>
      </c>
      <c r="G3009" t="inlineStr"/>
    </row>
    <row r="3010">
      <c r="A3010" t="inlineStr">
        <is>
          <t>2.115</t>
        </is>
      </c>
      <c r="B3010" t="inlineStr">
        <is>
          <t>Althera HMO powder 400g</t>
        </is>
      </c>
      <c r="C3010" t="inlineStr">
        <is>
          <t>package_size</t>
        </is>
      </c>
      <c r="D3010" s="10" t="inlineStr">
        <is>
          <t>UNKNOWN</t>
        </is>
      </c>
      <c r="E3010" t="inlineStr">
        <is>
          <t>N/A</t>
        </is>
      </c>
      <c r="F3010">
        <f> 400.0 g</f>
        <v/>
      </c>
      <c r="G3010" t="inlineStr">
        <is>
          <t>Product has no value for 'package_size'</t>
        </is>
      </c>
    </row>
    <row r="3011">
      <c r="A3011" t="inlineStr">
        <is>
          <t>2.115</t>
        </is>
      </c>
      <c r="B3011" t="inlineStr">
        <is>
          <t>Althera HMO powder 400g</t>
        </is>
      </c>
      <c r="C3011" t="inlineStr">
        <is>
          <t>formulation</t>
        </is>
      </c>
      <c r="D3011" s="9" t="inlineStr">
        <is>
          <t>PASS</t>
        </is>
      </c>
      <c r="E3011" t="inlineStr">
        <is>
          <t>powder</t>
        </is>
      </c>
      <c r="F3011" t="inlineStr">
        <is>
          <t>powder</t>
        </is>
      </c>
      <c r="G3011" t="inlineStr"/>
    </row>
    <row r="3012">
      <c r="A3012" t="inlineStr">
        <is>
          <t>2.115</t>
        </is>
      </c>
      <c r="B3012" t="inlineStr">
        <is>
          <t>Alfamino HMO powder 400g</t>
        </is>
      </c>
      <c r="C3012" t="inlineStr">
        <is>
          <t>package_size</t>
        </is>
      </c>
      <c r="D3012" s="10" t="inlineStr">
        <is>
          <t>UNKNOWN</t>
        </is>
      </c>
      <c r="E3012" t="inlineStr">
        <is>
          <t>N/A</t>
        </is>
      </c>
      <c r="F3012">
        <f> 400.0 g</f>
        <v/>
      </c>
      <c r="G3012" t="inlineStr">
        <is>
          <t>Product has no value for 'package_size'</t>
        </is>
      </c>
    </row>
    <row r="3013">
      <c r="A3013" t="inlineStr">
        <is>
          <t>2.115</t>
        </is>
      </c>
      <c r="B3013" t="inlineStr">
        <is>
          <t>Alfamino HMO powder 400g</t>
        </is>
      </c>
      <c r="C3013" t="inlineStr">
        <is>
          <t>formulation</t>
        </is>
      </c>
      <c r="D3013" s="9" t="inlineStr">
        <is>
          <t>PASS</t>
        </is>
      </c>
      <c r="E3013" t="inlineStr">
        <is>
          <t>powder</t>
        </is>
      </c>
      <c r="F3013" t="inlineStr">
        <is>
          <t>powder</t>
        </is>
      </c>
      <c r="G3013" t="inlineStr"/>
    </row>
    <row r="3014">
      <c r="A3014" t="inlineStr">
        <is>
          <t>2.116</t>
        </is>
      </c>
      <c r="B3014" t="inlineStr">
        <is>
          <t>Resource Junior powder 400g</t>
        </is>
      </c>
      <c r="C3014" t="inlineStr">
        <is>
          <t>package_size</t>
        </is>
      </c>
      <c r="D3014" s="10" t="inlineStr">
        <is>
          <t>UNKNOWN</t>
        </is>
      </c>
      <c r="E3014" t="inlineStr">
        <is>
          <t>N/A</t>
        </is>
      </c>
      <c r="F3014">
        <f> 400.0 g</f>
        <v/>
      </c>
      <c r="G3014" t="inlineStr">
        <is>
          <t>Product has no value for 'package_size'</t>
        </is>
      </c>
    </row>
    <row r="3015">
      <c r="A3015" t="inlineStr">
        <is>
          <t>2.116</t>
        </is>
      </c>
      <c r="B3015" t="inlineStr">
        <is>
          <t>Resource Junior powder 400g</t>
        </is>
      </c>
      <c r="C3015" t="inlineStr">
        <is>
          <t>formulation</t>
        </is>
      </c>
      <c r="D3015" s="9" t="inlineStr">
        <is>
          <t>PASS</t>
        </is>
      </c>
      <c r="E3015" t="inlineStr">
        <is>
          <t>powder</t>
        </is>
      </c>
      <c r="F3015" t="inlineStr">
        <is>
          <t>powder</t>
        </is>
      </c>
      <c r="G3015" t="inlineStr"/>
    </row>
    <row r="3016">
      <c r="A3016" t="inlineStr">
        <is>
          <t>2.116</t>
        </is>
      </c>
      <c r="B3016" t="inlineStr">
        <is>
          <t>Althera HMO powder 400g</t>
        </is>
      </c>
      <c r="C3016" t="inlineStr">
        <is>
          <t>package_size</t>
        </is>
      </c>
      <c r="D3016" s="10" t="inlineStr">
        <is>
          <t>UNKNOWN</t>
        </is>
      </c>
      <c r="E3016" t="inlineStr">
        <is>
          <t>N/A</t>
        </is>
      </c>
      <c r="F3016">
        <f> 400.0 g</f>
        <v/>
      </c>
      <c r="G3016" t="inlineStr">
        <is>
          <t>Product has no value for 'package_size'</t>
        </is>
      </c>
    </row>
    <row r="3017">
      <c r="A3017" t="inlineStr">
        <is>
          <t>2.116</t>
        </is>
      </c>
      <c r="B3017" t="inlineStr">
        <is>
          <t>Althera HMO powder 400g</t>
        </is>
      </c>
      <c r="C3017" t="inlineStr">
        <is>
          <t>formulation</t>
        </is>
      </c>
      <c r="D3017" s="9" t="inlineStr">
        <is>
          <t>PASS</t>
        </is>
      </c>
      <c r="E3017" t="inlineStr">
        <is>
          <t>powder</t>
        </is>
      </c>
      <c r="F3017" t="inlineStr">
        <is>
          <t>powder</t>
        </is>
      </c>
      <c r="G3017" t="inlineStr"/>
    </row>
    <row r="3018">
      <c r="A3018" t="inlineStr">
        <is>
          <t>2.116</t>
        </is>
      </c>
      <c r="B3018" t="inlineStr">
        <is>
          <t>Alfamino HMO powder 400g</t>
        </is>
      </c>
      <c r="C3018" t="inlineStr">
        <is>
          <t>package_size</t>
        </is>
      </c>
      <c r="D3018" s="10" t="inlineStr">
        <is>
          <t>UNKNOWN</t>
        </is>
      </c>
      <c r="E3018" t="inlineStr">
        <is>
          <t>N/A</t>
        </is>
      </c>
      <c r="F3018">
        <f> 400.0 g</f>
        <v/>
      </c>
      <c r="G3018" t="inlineStr">
        <is>
          <t>Product has no value for 'package_size'</t>
        </is>
      </c>
    </row>
    <row r="3019">
      <c r="A3019" t="inlineStr">
        <is>
          <t>2.116</t>
        </is>
      </c>
      <c r="B3019" t="inlineStr">
        <is>
          <t>Alfamino HMO powder 400g</t>
        </is>
      </c>
      <c r="C3019" t="inlineStr">
        <is>
          <t>formulation</t>
        </is>
      </c>
      <c r="D3019" s="9" t="inlineStr">
        <is>
          <t>PASS</t>
        </is>
      </c>
      <c r="E3019" t="inlineStr">
        <is>
          <t>powder</t>
        </is>
      </c>
      <c r="F3019" t="inlineStr">
        <is>
          <t>powder</t>
        </is>
      </c>
      <c r="G3019" t="inlineStr"/>
    </row>
    <row r="3020">
      <c r="A3020" t="inlineStr">
        <is>
          <t>2.117</t>
        </is>
      </c>
      <c r="B3020" t="inlineStr">
        <is>
          <t>Resource Junior powder 400g</t>
        </is>
      </c>
      <c r="C3020" t="inlineStr">
        <is>
          <t>package_size</t>
        </is>
      </c>
      <c r="D3020" s="10" t="inlineStr">
        <is>
          <t>UNKNOWN</t>
        </is>
      </c>
      <c r="E3020" t="inlineStr">
        <is>
          <t>N/A</t>
        </is>
      </c>
      <c r="F3020">
        <f> 200.0 g</f>
        <v/>
      </c>
      <c r="G3020" t="inlineStr">
        <is>
          <t>Product has no value for 'package_size'</t>
        </is>
      </c>
    </row>
    <row r="3021">
      <c r="A3021" t="inlineStr">
        <is>
          <t>2.117</t>
        </is>
      </c>
      <c r="B3021" t="inlineStr">
        <is>
          <t>Resource Junior powder 400g</t>
        </is>
      </c>
      <c r="C3021" t="inlineStr">
        <is>
          <t>formulation</t>
        </is>
      </c>
      <c r="D3021" s="9" t="inlineStr">
        <is>
          <t>PASS</t>
        </is>
      </c>
      <c r="E3021" t="inlineStr">
        <is>
          <t>powder</t>
        </is>
      </c>
      <c r="F3021" t="inlineStr">
        <is>
          <t>powder</t>
        </is>
      </c>
      <c r="G3021" t="inlineStr"/>
    </row>
    <row r="3022">
      <c r="A3022" t="inlineStr">
        <is>
          <t>2.117</t>
        </is>
      </c>
      <c r="B3022" t="inlineStr">
        <is>
          <t>Althera HMO powder 400g</t>
        </is>
      </c>
      <c r="C3022" t="inlineStr">
        <is>
          <t>package_size</t>
        </is>
      </c>
      <c r="D3022" s="10" t="inlineStr">
        <is>
          <t>UNKNOWN</t>
        </is>
      </c>
      <c r="E3022" t="inlineStr">
        <is>
          <t>N/A</t>
        </is>
      </c>
      <c r="F3022">
        <f> 200.0 g</f>
        <v/>
      </c>
      <c r="G3022" t="inlineStr">
        <is>
          <t>Product has no value for 'package_size'</t>
        </is>
      </c>
    </row>
    <row r="3023">
      <c r="A3023" t="inlineStr">
        <is>
          <t>2.117</t>
        </is>
      </c>
      <c r="B3023" t="inlineStr">
        <is>
          <t>Althera HMO powder 400g</t>
        </is>
      </c>
      <c r="C3023" t="inlineStr">
        <is>
          <t>formulation</t>
        </is>
      </c>
      <c r="D3023" s="9" t="inlineStr">
        <is>
          <t>PASS</t>
        </is>
      </c>
      <c r="E3023" t="inlineStr">
        <is>
          <t>powder</t>
        </is>
      </c>
      <c r="F3023" t="inlineStr">
        <is>
          <t>powder</t>
        </is>
      </c>
      <c r="G3023" t="inlineStr"/>
    </row>
    <row r="3024">
      <c r="A3024" t="inlineStr">
        <is>
          <t>2.117</t>
        </is>
      </c>
      <c r="B3024" t="inlineStr">
        <is>
          <t>Alfamino HMO powder 400g</t>
        </is>
      </c>
      <c r="C3024" t="inlineStr">
        <is>
          <t>package_size</t>
        </is>
      </c>
      <c r="D3024" s="10" t="inlineStr">
        <is>
          <t>UNKNOWN</t>
        </is>
      </c>
      <c r="E3024" t="inlineStr">
        <is>
          <t>N/A</t>
        </is>
      </c>
      <c r="F3024">
        <f> 200.0 g</f>
        <v/>
      </c>
      <c r="G3024" t="inlineStr">
        <is>
          <t>Product has no value for 'package_size'</t>
        </is>
      </c>
    </row>
    <row r="3025">
      <c r="A3025" t="inlineStr">
        <is>
          <t>2.117</t>
        </is>
      </c>
      <c r="B3025" t="inlineStr">
        <is>
          <t>Alfamino HMO powder 400g</t>
        </is>
      </c>
      <c r="C3025" t="inlineStr">
        <is>
          <t>formulation</t>
        </is>
      </c>
      <c r="D3025" s="9" t="inlineStr">
        <is>
          <t>PASS</t>
        </is>
      </c>
      <c r="E3025" t="inlineStr">
        <is>
          <t>powder</t>
        </is>
      </c>
      <c r="F3025" t="inlineStr">
        <is>
          <t>powder</t>
        </is>
      </c>
      <c r="G3025" t="inlineStr"/>
    </row>
    <row r="3026">
      <c r="A3026" t="inlineStr">
        <is>
          <t>2.118</t>
        </is>
      </c>
      <c r="B3026" t="inlineStr">
        <is>
          <t>Resource Junior powder 400g</t>
        </is>
      </c>
      <c r="C3026" t="inlineStr">
        <is>
          <t>package_size</t>
        </is>
      </c>
      <c r="D3026" s="10" t="inlineStr">
        <is>
          <t>UNKNOWN</t>
        </is>
      </c>
      <c r="E3026" t="inlineStr">
        <is>
          <t>N/A</t>
        </is>
      </c>
      <c r="F3026">
        <f> 50.0 g</f>
        <v/>
      </c>
      <c r="G3026" t="inlineStr">
        <is>
          <t>Product has no value for 'package_size'</t>
        </is>
      </c>
    </row>
    <row r="3027">
      <c r="A3027" t="inlineStr">
        <is>
          <t>2.118</t>
        </is>
      </c>
      <c r="B3027" t="inlineStr">
        <is>
          <t>Resource Junior powder 400g</t>
        </is>
      </c>
      <c r="C3027" t="inlineStr">
        <is>
          <t>formulation</t>
        </is>
      </c>
      <c r="D3027" s="9" t="inlineStr">
        <is>
          <t>PASS</t>
        </is>
      </c>
      <c r="E3027" t="inlineStr">
        <is>
          <t>powder</t>
        </is>
      </c>
      <c r="F3027" t="inlineStr">
        <is>
          <t>powder</t>
        </is>
      </c>
      <c r="G3027" t="inlineStr"/>
    </row>
    <row r="3028">
      <c r="A3028" t="inlineStr">
        <is>
          <t>2.118</t>
        </is>
      </c>
      <c r="B3028" t="inlineStr">
        <is>
          <t>Althera HMO powder 400g</t>
        </is>
      </c>
      <c r="C3028" t="inlineStr">
        <is>
          <t>package_size</t>
        </is>
      </c>
      <c r="D3028" s="10" t="inlineStr">
        <is>
          <t>UNKNOWN</t>
        </is>
      </c>
      <c r="E3028" t="inlineStr">
        <is>
          <t>N/A</t>
        </is>
      </c>
      <c r="F3028">
        <f> 50.0 g</f>
        <v/>
      </c>
      <c r="G3028" t="inlineStr">
        <is>
          <t>Product has no value for 'package_size'</t>
        </is>
      </c>
    </row>
    <row r="3029">
      <c r="A3029" t="inlineStr">
        <is>
          <t>2.118</t>
        </is>
      </c>
      <c r="B3029" t="inlineStr">
        <is>
          <t>Althera HMO powder 400g</t>
        </is>
      </c>
      <c r="C3029" t="inlineStr">
        <is>
          <t>formulation</t>
        </is>
      </c>
      <c r="D3029" s="9" t="inlineStr">
        <is>
          <t>PASS</t>
        </is>
      </c>
      <c r="E3029" t="inlineStr">
        <is>
          <t>powder</t>
        </is>
      </c>
      <c r="F3029" t="inlineStr">
        <is>
          <t>powder</t>
        </is>
      </c>
      <c r="G3029" t="inlineStr"/>
    </row>
    <row r="3030">
      <c r="A3030" t="inlineStr">
        <is>
          <t>2.118</t>
        </is>
      </c>
      <c r="B3030" t="inlineStr">
        <is>
          <t>Alfamino HMO powder 400g</t>
        </is>
      </c>
      <c r="C3030" t="inlineStr">
        <is>
          <t>package_size</t>
        </is>
      </c>
      <c r="D3030" s="10" t="inlineStr">
        <is>
          <t>UNKNOWN</t>
        </is>
      </c>
      <c r="E3030" t="inlineStr">
        <is>
          <t>N/A</t>
        </is>
      </c>
      <c r="F3030">
        <f> 50.0 g</f>
        <v/>
      </c>
      <c r="G3030" t="inlineStr">
        <is>
          <t>Product has no value for 'package_size'</t>
        </is>
      </c>
    </row>
    <row r="3031">
      <c r="A3031" t="inlineStr">
        <is>
          <t>2.118</t>
        </is>
      </c>
      <c r="B3031" t="inlineStr">
        <is>
          <t>Alfamino HMO powder 400g</t>
        </is>
      </c>
      <c r="C3031" t="inlineStr">
        <is>
          <t>formulation</t>
        </is>
      </c>
      <c r="D3031" s="9" t="inlineStr">
        <is>
          <t>PASS</t>
        </is>
      </c>
      <c r="E3031" t="inlineStr">
        <is>
          <t>powder</t>
        </is>
      </c>
      <c r="F3031" t="inlineStr">
        <is>
          <t>powder</t>
        </is>
      </c>
      <c r="G3031" t="inlineStr"/>
    </row>
    <row r="3032">
      <c r="A3032" t="inlineStr">
        <is>
          <t>2.119</t>
        </is>
      </c>
      <c r="B3032" t="inlineStr">
        <is>
          <t>Resource Junior powder 400g</t>
        </is>
      </c>
      <c r="C3032" t="inlineStr">
        <is>
          <t>energy</t>
        </is>
      </c>
      <c r="D3032" s="9" t="inlineStr">
        <is>
          <t>PASS</t>
        </is>
      </c>
      <c r="E3032" t="inlineStr">
        <is>
          <t>470.0 kcal/100g</t>
        </is>
      </c>
      <c r="F3032" t="inlineStr">
        <is>
          <t>&gt;= 500.0 kcal/100g</t>
        </is>
      </c>
      <c r="G3032" t="inlineStr"/>
    </row>
    <row r="3033">
      <c r="A3033" t="inlineStr">
        <is>
          <t>2.119</t>
        </is>
      </c>
      <c r="B3033" t="inlineStr">
        <is>
          <t>Resource Junior powder 400g</t>
        </is>
      </c>
      <c r="C3033" t="inlineStr">
        <is>
          <t>osmolarity</t>
        </is>
      </c>
      <c r="D3033" s="10" t="inlineStr">
        <is>
          <t>UNKNOWN</t>
        </is>
      </c>
      <c r="E3033" t="inlineStr">
        <is>
          <t>330.0</t>
        </is>
      </c>
      <c r="F3033" t="inlineStr">
        <is>
          <t>&lt;= 305.0 mOsm/kg</t>
        </is>
      </c>
      <c r="G3033" t="inlineStr">
        <is>
          <t>Incompatible units for 'osmolarity': product is mOsm/l, requirement is mOsm/kg</t>
        </is>
      </c>
    </row>
    <row r="3034">
      <c r="A3034" t="inlineStr">
        <is>
          <t>2.119</t>
        </is>
      </c>
      <c r="B3034" t="inlineStr">
        <is>
          <t>Resource Junior powder 400g</t>
        </is>
      </c>
      <c r="C3034" t="inlineStr">
        <is>
          <t>protein</t>
        </is>
      </c>
      <c r="D3034" s="11" t="inlineStr">
        <is>
          <t>FAIL</t>
        </is>
      </c>
      <c r="E3034" t="inlineStr">
        <is>
          <t>13.9 g/100g</t>
        </is>
      </c>
      <c r="F3034">
        <f> 11.0 g/100g</f>
        <v/>
      </c>
      <c r="G3034" t="inlineStr">
        <is>
          <t>13.9 does not satisfy = 11.0</t>
        </is>
      </c>
    </row>
    <row r="3035">
      <c r="A3035" t="inlineStr">
        <is>
          <t>2.119</t>
        </is>
      </c>
      <c r="B3035" t="inlineStr">
        <is>
          <t>Resource Junior powder 400g</t>
        </is>
      </c>
      <c r="C3035" t="inlineStr">
        <is>
          <t>carbohydrates</t>
        </is>
      </c>
      <c r="D3035" s="9" t="inlineStr">
        <is>
          <t>PASS</t>
        </is>
      </c>
      <c r="E3035" t="inlineStr">
        <is>
          <t>60.7 g/100g</t>
        </is>
      </c>
      <c r="F3035">
        <f> 56.0 g/100g</f>
        <v/>
      </c>
      <c r="G3035" t="inlineStr"/>
    </row>
    <row r="3036">
      <c r="A3036" t="inlineStr">
        <is>
          <t>2.119</t>
        </is>
      </c>
      <c r="B3036" t="inlineStr">
        <is>
          <t>Resource Junior powder 400g</t>
        </is>
      </c>
      <c r="C3036" t="inlineStr">
        <is>
          <t>gluten_free</t>
        </is>
      </c>
      <c r="D3036" s="9" t="inlineStr">
        <is>
          <t>PASS</t>
        </is>
      </c>
      <c r="E3036" t="inlineStr">
        <is>
          <t>True</t>
        </is>
      </c>
      <c r="F3036" t="inlineStr">
        <is>
          <t>True</t>
        </is>
      </c>
      <c r="G3036" t="inlineStr"/>
    </row>
    <row r="3037">
      <c r="A3037" t="inlineStr">
        <is>
          <t>2.119</t>
        </is>
      </c>
      <c r="B3037" t="inlineStr">
        <is>
          <t>Resource Junior powder 400g</t>
        </is>
      </c>
      <c r="C3037" t="inlineStr">
        <is>
          <t>soy_free</t>
        </is>
      </c>
      <c r="D3037" s="10" t="inlineStr">
        <is>
          <t>UNKNOWN</t>
        </is>
      </c>
      <c r="E3037" t="inlineStr">
        <is>
          <t>N/A</t>
        </is>
      </c>
      <c r="F3037" t="inlineStr">
        <is>
          <t>True</t>
        </is>
      </c>
      <c r="G3037" t="inlineStr">
        <is>
          <t>Cannot determine 'soy_free' for this product</t>
        </is>
      </c>
    </row>
    <row r="3038">
      <c r="A3038" t="inlineStr">
        <is>
          <t>2.119</t>
        </is>
      </c>
      <c r="B3038" t="inlineStr">
        <is>
          <t>Resource Junior powder 400g</t>
        </is>
      </c>
      <c r="C3038" t="inlineStr">
        <is>
          <t>hypoallergenic</t>
        </is>
      </c>
      <c r="D3038" s="10" t="inlineStr">
        <is>
          <t>UNKNOWN</t>
        </is>
      </c>
      <c r="E3038" t="inlineStr">
        <is>
          <t>N/A</t>
        </is>
      </c>
      <c r="F3038" t="inlineStr">
        <is>
          <t>True</t>
        </is>
      </c>
      <c r="G3038" t="inlineStr">
        <is>
          <t>Cannot determine 'hypoallergenic' for this product</t>
        </is>
      </c>
    </row>
    <row r="3039">
      <c r="A3039" t="inlineStr">
        <is>
          <t>2.119</t>
        </is>
      </c>
      <c r="B3039" t="inlineStr">
        <is>
          <t>Resource Junior powder 400g</t>
        </is>
      </c>
      <c r="C3039" t="inlineStr">
        <is>
          <t>formulation</t>
        </is>
      </c>
      <c r="D3039" s="9" t="inlineStr">
        <is>
          <t>PASS</t>
        </is>
      </c>
      <c r="E3039" t="inlineStr">
        <is>
          <t>powder</t>
        </is>
      </c>
      <c r="F3039" t="inlineStr">
        <is>
          <t>powder</t>
        </is>
      </c>
      <c r="G3039" t="inlineStr"/>
    </row>
    <row r="3040">
      <c r="A3040" t="inlineStr">
        <is>
          <t>2.119</t>
        </is>
      </c>
      <c r="B3040" t="inlineStr">
        <is>
          <t>Resource Junior powder 400g</t>
        </is>
      </c>
      <c r="C3040" t="inlineStr">
        <is>
          <t>route</t>
        </is>
      </c>
      <c r="D3040" s="11" t="inlineStr">
        <is>
          <t>FAIL</t>
        </is>
      </c>
      <c r="E3040" t="inlineStr">
        <is>
          <t>oral</t>
        </is>
      </c>
      <c r="F3040" t="inlineStr">
        <is>
          <t>enteral</t>
        </is>
      </c>
      <c r="G3040" t="inlineStr">
        <is>
          <t>'oral' != 'enteral'</t>
        </is>
      </c>
    </row>
    <row r="3041">
      <c r="A3041" t="inlineStr">
        <is>
          <t>2.119</t>
        </is>
      </c>
      <c r="B3041" t="inlineStr">
        <is>
          <t>Modulen IBD powder 400g</t>
        </is>
      </c>
      <c r="C3041" t="inlineStr">
        <is>
          <t>energy</t>
        </is>
      </c>
      <c r="D3041" s="9" t="inlineStr">
        <is>
          <t>PASS</t>
        </is>
      </c>
      <c r="E3041" t="inlineStr">
        <is>
          <t>493.0 kcal/100g</t>
        </is>
      </c>
      <c r="F3041" t="inlineStr">
        <is>
          <t>&gt;= 500.0 kcal/100g</t>
        </is>
      </c>
      <c r="G3041" t="inlineStr"/>
    </row>
    <row r="3042">
      <c r="A3042" t="inlineStr">
        <is>
          <t>2.119</t>
        </is>
      </c>
      <c r="B3042" t="inlineStr">
        <is>
          <t>Modulen IBD powder 400g</t>
        </is>
      </c>
      <c r="C3042" t="inlineStr">
        <is>
          <t>osmolarity</t>
        </is>
      </c>
      <c r="D3042" s="10" t="inlineStr">
        <is>
          <t>UNKNOWN</t>
        </is>
      </c>
      <c r="E3042" t="inlineStr">
        <is>
          <t>290.0</t>
        </is>
      </c>
      <c r="F3042" t="inlineStr">
        <is>
          <t>&lt;= 305.0 mOsm/kg</t>
        </is>
      </c>
      <c r="G3042" t="inlineStr">
        <is>
          <t>Incompatible units for 'osmolarity': product is mOsm/l, requirement is mOsm/kg</t>
        </is>
      </c>
    </row>
    <row r="3043">
      <c r="A3043" t="inlineStr">
        <is>
          <t>2.119</t>
        </is>
      </c>
      <c r="B3043" t="inlineStr">
        <is>
          <t>Modulen IBD powder 400g</t>
        </is>
      </c>
      <c r="C3043" t="inlineStr">
        <is>
          <t>protein</t>
        </is>
      </c>
      <c r="D3043" s="11" t="inlineStr">
        <is>
          <t>FAIL</t>
        </is>
      </c>
      <c r="E3043" t="inlineStr">
        <is>
          <t>17.5 g/100g</t>
        </is>
      </c>
      <c r="F3043">
        <f> 11.0 g/100g</f>
        <v/>
      </c>
      <c r="G3043" t="inlineStr">
        <is>
          <t>17.5 does not satisfy = 11.0</t>
        </is>
      </c>
    </row>
    <row r="3044">
      <c r="A3044" t="inlineStr">
        <is>
          <t>2.119</t>
        </is>
      </c>
      <c r="B3044" t="inlineStr">
        <is>
          <t>Modulen IBD powder 400g</t>
        </is>
      </c>
      <c r="C3044" t="inlineStr">
        <is>
          <t>carbohydrates</t>
        </is>
      </c>
      <c r="D3044" s="9" t="inlineStr">
        <is>
          <t>PASS</t>
        </is>
      </c>
      <c r="E3044" t="inlineStr">
        <is>
          <t>54.0 g/100g</t>
        </is>
      </c>
      <c r="F3044">
        <f> 56.0 g/100g</f>
        <v/>
      </c>
      <c r="G3044" t="inlineStr"/>
    </row>
    <row r="3045">
      <c r="A3045" t="inlineStr">
        <is>
          <t>2.119</t>
        </is>
      </c>
      <c r="B3045" t="inlineStr">
        <is>
          <t>Modulen IBD powder 400g</t>
        </is>
      </c>
      <c r="C3045" t="inlineStr">
        <is>
          <t>gluten_free</t>
        </is>
      </c>
      <c r="D3045" s="9" t="inlineStr">
        <is>
          <t>PASS</t>
        </is>
      </c>
      <c r="E3045" t="inlineStr">
        <is>
          <t>True</t>
        </is>
      </c>
      <c r="F3045" t="inlineStr">
        <is>
          <t>True</t>
        </is>
      </c>
      <c r="G3045" t="inlineStr"/>
    </row>
    <row r="3046">
      <c r="A3046" t="inlineStr">
        <is>
          <t>2.119</t>
        </is>
      </c>
      <c r="B3046" t="inlineStr">
        <is>
          <t>Modulen IBD powder 400g</t>
        </is>
      </c>
      <c r="C3046" t="inlineStr">
        <is>
          <t>soy_free</t>
        </is>
      </c>
      <c r="D3046" s="10" t="inlineStr">
        <is>
          <t>UNKNOWN</t>
        </is>
      </c>
      <c r="E3046" t="inlineStr">
        <is>
          <t>N/A</t>
        </is>
      </c>
      <c r="F3046" t="inlineStr">
        <is>
          <t>True</t>
        </is>
      </c>
      <c r="G3046" t="inlineStr">
        <is>
          <t>Cannot determine 'soy_free' for this product</t>
        </is>
      </c>
    </row>
    <row r="3047">
      <c r="A3047" t="inlineStr">
        <is>
          <t>2.119</t>
        </is>
      </c>
      <c r="B3047" t="inlineStr">
        <is>
          <t>Modulen IBD powder 400g</t>
        </is>
      </c>
      <c r="C3047" t="inlineStr">
        <is>
          <t>hypoallergenic</t>
        </is>
      </c>
      <c r="D3047" s="10" t="inlineStr">
        <is>
          <t>UNKNOWN</t>
        </is>
      </c>
      <c r="E3047" t="inlineStr">
        <is>
          <t>N/A</t>
        </is>
      </c>
      <c r="F3047" t="inlineStr">
        <is>
          <t>True</t>
        </is>
      </c>
      <c r="G3047" t="inlineStr">
        <is>
          <t>Cannot determine 'hypoallergenic' for this product</t>
        </is>
      </c>
    </row>
    <row r="3048">
      <c r="A3048" t="inlineStr">
        <is>
          <t>2.119</t>
        </is>
      </c>
      <c r="B3048" t="inlineStr">
        <is>
          <t>Modulen IBD powder 400g</t>
        </is>
      </c>
      <c r="C3048" t="inlineStr">
        <is>
          <t>formulation</t>
        </is>
      </c>
      <c r="D3048" s="9" t="inlineStr">
        <is>
          <t>PASS</t>
        </is>
      </c>
      <c r="E3048" t="inlineStr">
        <is>
          <t>powder</t>
        </is>
      </c>
      <c r="F3048" t="inlineStr">
        <is>
          <t>powder</t>
        </is>
      </c>
      <c r="G3048" t="inlineStr"/>
    </row>
    <row r="3049">
      <c r="A3049" t="inlineStr">
        <is>
          <t>2.119</t>
        </is>
      </c>
      <c r="B3049" t="inlineStr">
        <is>
          <t>Modulen IBD powder 400g</t>
        </is>
      </c>
      <c r="C3049" t="inlineStr">
        <is>
          <t>route</t>
        </is>
      </c>
      <c r="D3049" s="11" t="inlineStr">
        <is>
          <t>FAIL</t>
        </is>
      </c>
      <c r="E3049" t="inlineStr">
        <is>
          <t>oral</t>
        </is>
      </c>
      <c r="F3049" t="inlineStr">
        <is>
          <t>enteral</t>
        </is>
      </c>
      <c r="G3049" t="inlineStr">
        <is>
          <t>'oral' != 'enteral'</t>
        </is>
      </c>
    </row>
    <row r="3050">
      <c r="A3050" t="inlineStr">
        <is>
          <t>2.119</t>
        </is>
      </c>
      <c r="B3050" t="inlineStr">
        <is>
          <t>Isosource Standard 500 ml</t>
        </is>
      </c>
      <c r="C3050" t="inlineStr">
        <is>
          <t>energy</t>
        </is>
      </c>
      <c r="D3050" s="10" t="inlineStr">
        <is>
          <t>UNKNOWN</t>
        </is>
      </c>
      <c r="E3050" t="inlineStr">
        <is>
          <t>103.0</t>
        </is>
      </c>
      <c r="F3050" t="inlineStr">
        <is>
          <t>&gt;= 5.0 kcal/g</t>
        </is>
      </c>
      <c r="G3050" t="inlineStr">
        <is>
          <t>Incompatible units for 'energy': product is kcal/100ml, requirement is kcal/100g</t>
        </is>
      </c>
    </row>
    <row r="3051">
      <c r="A3051" t="inlineStr">
        <is>
          <t>2.119</t>
        </is>
      </c>
      <c r="B3051" t="inlineStr">
        <is>
          <t>Isosource Standard 500 ml</t>
        </is>
      </c>
      <c r="C3051" t="inlineStr">
        <is>
          <t>osmolarity</t>
        </is>
      </c>
      <c r="D3051" s="10" t="inlineStr">
        <is>
          <t>UNKNOWN</t>
        </is>
      </c>
      <c r="E3051" t="inlineStr">
        <is>
          <t>234.0</t>
        </is>
      </c>
      <c r="F3051" t="inlineStr">
        <is>
          <t>&lt;= 305.0 mOsm/kg</t>
        </is>
      </c>
      <c r="G3051" t="inlineStr">
        <is>
          <t>Incompatible units for 'osmolarity': product is mOsm/l, requirement is mOsm/kg</t>
        </is>
      </c>
    </row>
    <row r="3052">
      <c r="A3052" t="inlineStr">
        <is>
          <t>2.119</t>
        </is>
      </c>
      <c r="B3052" t="inlineStr">
        <is>
          <t>Isosource Standard 500 ml</t>
        </is>
      </c>
      <c r="C3052" t="inlineStr">
        <is>
          <t>protein</t>
        </is>
      </c>
      <c r="D3052" s="10" t="inlineStr">
        <is>
          <t>UNKNOWN</t>
        </is>
      </c>
      <c r="E3052" t="inlineStr">
        <is>
          <t>4.0</t>
        </is>
      </c>
      <c r="F3052">
        <f> 11.0 g/100g</f>
        <v/>
      </c>
      <c r="G3052" t="inlineStr">
        <is>
          <t>Incompatible units for 'protein': product is g/100ml, requirement is g/100g</t>
        </is>
      </c>
    </row>
    <row r="3053">
      <c r="A3053" t="inlineStr">
        <is>
          <t>2.119</t>
        </is>
      </c>
      <c r="B3053" t="inlineStr">
        <is>
          <t>Isosource Standard 500 ml</t>
        </is>
      </c>
      <c r="C3053" t="inlineStr">
        <is>
          <t>carbohydrates</t>
        </is>
      </c>
      <c r="D3053" s="10" t="inlineStr">
        <is>
          <t>UNKNOWN</t>
        </is>
      </c>
      <c r="E3053" t="inlineStr">
        <is>
          <t>13.8</t>
        </is>
      </c>
      <c r="F3053">
        <f> 56.0 g/100g</f>
        <v/>
      </c>
      <c r="G3053" t="inlineStr">
        <is>
          <t>Incompatible units for 'carbohydrates': product is g/100ml, requirement is g/100g</t>
        </is>
      </c>
    </row>
    <row r="3054">
      <c r="A3054" t="inlineStr">
        <is>
          <t>2.119</t>
        </is>
      </c>
      <c r="B3054" t="inlineStr">
        <is>
          <t>Isosource Standard 500 ml</t>
        </is>
      </c>
      <c r="C3054" t="inlineStr">
        <is>
          <t>gluten_free</t>
        </is>
      </c>
      <c r="D3054" s="9" t="inlineStr">
        <is>
          <t>PASS</t>
        </is>
      </c>
      <c r="E3054" t="inlineStr">
        <is>
          <t>True</t>
        </is>
      </c>
      <c r="F3054" t="inlineStr">
        <is>
          <t>True</t>
        </is>
      </c>
      <c r="G3054" t="inlineStr"/>
    </row>
    <row r="3055">
      <c r="A3055" t="inlineStr">
        <is>
          <t>2.119</t>
        </is>
      </c>
      <c r="B3055" t="inlineStr">
        <is>
          <t>Isosource Standard 500 ml</t>
        </is>
      </c>
      <c r="C3055" t="inlineStr">
        <is>
          <t>soy_free</t>
        </is>
      </c>
      <c r="D3055" s="10" t="inlineStr">
        <is>
          <t>UNKNOWN</t>
        </is>
      </c>
      <c r="E3055" t="inlineStr">
        <is>
          <t>N/A</t>
        </is>
      </c>
      <c r="F3055" t="inlineStr">
        <is>
          <t>True</t>
        </is>
      </c>
      <c r="G3055" t="inlineStr">
        <is>
          <t>Cannot determine 'soy_free' for this product</t>
        </is>
      </c>
    </row>
    <row r="3056">
      <c r="A3056" t="inlineStr">
        <is>
          <t>2.119</t>
        </is>
      </c>
      <c r="B3056" t="inlineStr">
        <is>
          <t>Isosource Standard 500 ml</t>
        </is>
      </c>
      <c r="C3056" t="inlineStr">
        <is>
          <t>hypoallergenic</t>
        </is>
      </c>
      <c r="D3056" s="10" t="inlineStr">
        <is>
          <t>UNKNOWN</t>
        </is>
      </c>
      <c r="E3056" t="inlineStr">
        <is>
          <t>N/A</t>
        </is>
      </c>
      <c r="F3056" t="inlineStr">
        <is>
          <t>True</t>
        </is>
      </c>
      <c r="G3056" t="inlineStr">
        <is>
          <t>Cannot determine 'hypoallergenic' for this product</t>
        </is>
      </c>
    </row>
    <row r="3057">
      <c r="A3057" t="inlineStr">
        <is>
          <t>2.119</t>
        </is>
      </c>
      <c r="B3057" t="inlineStr">
        <is>
          <t>Isosource Standard 500 ml</t>
        </is>
      </c>
      <c r="C3057" t="inlineStr">
        <is>
          <t>formulation</t>
        </is>
      </c>
      <c r="D3057" s="11" t="inlineStr">
        <is>
          <t>FAIL</t>
        </is>
      </c>
      <c r="E3057" t="inlineStr">
        <is>
          <t>liquid</t>
        </is>
      </c>
      <c r="F3057" t="inlineStr">
        <is>
          <t>powder</t>
        </is>
      </c>
      <c r="G3057" t="inlineStr">
        <is>
          <t>'liquid' != 'powder'</t>
        </is>
      </c>
    </row>
    <row r="3058">
      <c r="A3058" t="inlineStr">
        <is>
          <t>2.119</t>
        </is>
      </c>
      <c r="B3058" t="inlineStr">
        <is>
          <t>Isosource Standard 500 ml</t>
        </is>
      </c>
      <c r="C3058" t="inlineStr">
        <is>
          <t>route</t>
        </is>
      </c>
      <c r="D3058" s="9" t="inlineStr">
        <is>
          <t>PASS</t>
        </is>
      </c>
      <c r="E3058" t="inlineStr">
        <is>
          <t>enteral</t>
        </is>
      </c>
      <c r="F3058" t="inlineStr">
        <is>
          <t>enteral</t>
        </is>
      </c>
      <c r="G3058" t="inlineStr"/>
    </row>
    <row r="3059">
      <c r="A3059" t="inlineStr">
        <is>
          <t>2.120</t>
        </is>
      </c>
      <c r="B3059" t="inlineStr">
        <is>
          <t>Resource Junior powder 400g</t>
        </is>
      </c>
      <c r="C3059" t="inlineStr">
        <is>
          <t>energy</t>
        </is>
      </c>
      <c r="D3059" s="9" t="inlineStr">
        <is>
          <t>PASS</t>
        </is>
      </c>
      <c r="E3059" t="inlineStr">
        <is>
          <t>470.0 kcal/100g</t>
        </is>
      </c>
      <c r="F3059" t="inlineStr">
        <is>
          <t>&lt;= 500.0 kcal/100g</t>
        </is>
      </c>
      <c r="G3059" t="inlineStr"/>
    </row>
    <row r="3060">
      <c r="A3060" t="inlineStr">
        <is>
          <t>2.120</t>
        </is>
      </c>
      <c r="B3060" t="inlineStr">
        <is>
          <t>Resource Junior powder 400g</t>
        </is>
      </c>
      <c r="C3060" t="inlineStr">
        <is>
          <t>osmolarity</t>
        </is>
      </c>
      <c r="D3060" s="10" t="inlineStr">
        <is>
          <t>UNKNOWN</t>
        </is>
      </c>
      <c r="E3060" t="inlineStr">
        <is>
          <t>330.0</t>
        </is>
      </c>
      <c r="F3060" t="inlineStr">
        <is>
          <t>&lt;= 200.0 mOsm/kg</t>
        </is>
      </c>
      <c r="G3060" t="inlineStr">
        <is>
          <t>Incompatible units for 'osmolarity': product is mOsm/l, requirement is mOsm/kg</t>
        </is>
      </c>
    </row>
    <row r="3061">
      <c r="A3061" t="inlineStr">
        <is>
          <t>2.120</t>
        </is>
      </c>
      <c r="B3061" t="inlineStr">
        <is>
          <t>Resource Junior powder 400g</t>
        </is>
      </c>
      <c r="C3061" t="inlineStr">
        <is>
          <t>protein</t>
        </is>
      </c>
      <c r="D3061" s="9" t="inlineStr">
        <is>
          <t>PASS</t>
        </is>
      </c>
      <c r="E3061" t="inlineStr">
        <is>
          <t>13.9 g/100g</t>
        </is>
      </c>
      <c r="F3061">
        <f> 14.0 g/100g</f>
        <v/>
      </c>
      <c r="G3061" t="inlineStr"/>
    </row>
    <row r="3062">
      <c r="A3062" t="inlineStr">
        <is>
          <t>2.120</t>
        </is>
      </c>
      <c r="B3062" t="inlineStr">
        <is>
          <t>Resource Junior powder 400g</t>
        </is>
      </c>
      <c r="C3062" t="inlineStr">
        <is>
          <t>carbohydrates</t>
        </is>
      </c>
      <c r="D3062" s="11" t="inlineStr">
        <is>
          <t>FAIL</t>
        </is>
      </c>
      <c r="E3062" t="inlineStr">
        <is>
          <t>60.7 g/100g</t>
        </is>
      </c>
      <c r="F3062">
        <f> 55.0 g/100g</f>
        <v/>
      </c>
      <c r="G3062" t="inlineStr">
        <is>
          <t>60.7 does not satisfy = 55.0</t>
        </is>
      </c>
    </row>
    <row r="3063">
      <c r="A3063" t="inlineStr">
        <is>
          <t>2.120</t>
        </is>
      </c>
      <c r="B3063" t="inlineStr">
        <is>
          <t>Resource Junior powder 400g</t>
        </is>
      </c>
      <c r="C3063" t="inlineStr">
        <is>
          <t>lactose</t>
        </is>
      </c>
      <c r="D3063" s="10" t="inlineStr">
        <is>
          <t>UNKNOWN</t>
        </is>
      </c>
      <c r="E3063" t="inlineStr">
        <is>
          <t>N/A</t>
        </is>
      </c>
      <c r="F3063" t="inlineStr">
        <is>
          <t>&lt; 0.05 g/100ml</t>
        </is>
      </c>
      <c r="G3063" t="inlineStr">
        <is>
          <t>Product has no value for 'lactose'</t>
        </is>
      </c>
    </row>
    <row r="3064">
      <c r="A3064" t="inlineStr">
        <is>
          <t>2.120</t>
        </is>
      </c>
      <c r="B3064" t="inlineStr">
        <is>
          <t>Resource Junior powder 400g</t>
        </is>
      </c>
      <c r="C3064" t="inlineStr">
        <is>
          <t>gluten_free</t>
        </is>
      </c>
      <c r="D3064" s="9" t="inlineStr">
        <is>
          <t>PASS</t>
        </is>
      </c>
      <c r="E3064" t="inlineStr">
        <is>
          <t>True</t>
        </is>
      </c>
      <c r="F3064" t="inlineStr">
        <is>
          <t>True</t>
        </is>
      </c>
      <c r="G3064" t="inlineStr"/>
    </row>
    <row r="3065">
      <c r="A3065" t="inlineStr">
        <is>
          <t>2.120</t>
        </is>
      </c>
      <c r="B3065" t="inlineStr">
        <is>
          <t>Resource Junior powder 400g</t>
        </is>
      </c>
      <c r="C3065" t="inlineStr">
        <is>
          <t>hypoallergenic</t>
        </is>
      </c>
      <c r="D3065" s="10" t="inlineStr">
        <is>
          <t>UNKNOWN</t>
        </is>
      </c>
      <c r="E3065" t="inlineStr">
        <is>
          <t>N/A</t>
        </is>
      </c>
      <c r="F3065" t="inlineStr">
        <is>
          <t>True</t>
        </is>
      </c>
      <c r="G3065" t="inlineStr">
        <is>
          <t>Cannot determine 'hypoallergenic' for this product</t>
        </is>
      </c>
    </row>
    <row r="3066">
      <c r="A3066" t="inlineStr">
        <is>
          <t>2.120</t>
        </is>
      </c>
      <c r="B3066" t="inlineStr">
        <is>
          <t>Resource Junior powder 400g</t>
        </is>
      </c>
      <c r="C3066" t="inlineStr">
        <is>
          <t>formulation</t>
        </is>
      </c>
      <c r="D3066" s="9" t="inlineStr">
        <is>
          <t>PASS</t>
        </is>
      </c>
      <c r="E3066" t="inlineStr">
        <is>
          <t>powder</t>
        </is>
      </c>
      <c r="F3066" t="inlineStr">
        <is>
          <t>powder</t>
        </is>
      </c>
      <c r="G3066" t="inlineStr"/>
    </row>
    <row r="3067">
      <c r="A3067" t="inlineStr">
        <is>
          <t>2.120</t>
        </is>
      </c>
      <c r="B3067" t="inlineStr">
        <is>
          <t>Resource Junior powder 400g</t>
        </is>
      </c>
      <c r="C3067" t="inlineStr">
        <is>
          <t>route</t>
        </is>
      </c>
      <c r="D3067" s="11" t="inlineStr">
        <is>
          <t>FAIL</t>
        </is>
      </c>
      <c r="E3067" t="inlineStr">
        <is>
          <t>oral</t>
        </is>
      </c>
      <c r="F3067" t="inlineStr">
        <is>
          <t>enteral</t>
        </is>
      </c>
      <c r="G3067" t="inlineStr">
        <is>
          <t>'oral' != 'enteral'</t>
        </is>
      </c>
    </row>
    <row r="3068">
      <c r="A3068" t="inlineStr">
        <is>
          <t>2.120</t>
        </is>
      </c>
      <c r="B3068" t="inlineStr">
        <is>
          <t>Modulen IBD powder 400g</t>
        </is>
      </c>
      <c r="C3068" t="inlineStr">
        <is>
          <t>energy</t>
        </is>
      </c>
      <c r="D3068" s="9" t="inlineStr">
        <is>
          <t>PASS</t>
        </is>
      </c>
      <c r="E3068" t="inlineStr">
        <is>
          <t>493.0 kcal/100g</t>
        </is>
      </c>
      <c r="F3068" t="inlineStr">
        <is>
          <t>&lt;= 500.0 kcal/100g</t>
        </is>
      </c>
      <c r="G3068" t="inlineStr"/>
    </row>
    <row r="3069">
      <c r="A3069" t="inlineStr">
        <is>
          <t>2.120</t>
        </is>
      </c>
      <c r="B3069" t="inlineStr">
        <is>
          <t>Modulen IBD powder 400g</t>
        </is>
      </c>
      <c r="C3069" t="inlineStr">
        <is>
          <t>osmolarity</t>
        </is>
      </c>
      <c r="D3069" s="10" t="inlineStr">
        <is>
          <t>UNKNOWN</t>
        </is>
      </c>
      <c r="E3069" t="inlineStr">
        <is>
          <t>290.0</t>
        </is>
      </c>
      <c r="F3069" t="inlineStr">
        <is>
          <t>&lt;= 200.0 mOsm/kg</t>
        </is>
      </c>
      <c r="G3069" t="inlineStr">
        <is>
          <t>Incompatible units for 'osmolarity': product is mOsm/l, requirement is mOsm/kg</t>
        </is>
      </c>
    </row>
    <row r="3070">
      <c r="A3070" t="inlineStr">
        <is>
          <t>2.120</t>
        </is>
      </c>
      <c r="B3070" t="inlineStr">
        <is>
          <t>Modulen IBD powder 400g</t>
        </is>
      </c>
      <c r="C3070" t="inlineStr">
        <is>
          <t>protein</t>
        </is>
      </c>
      <c r="D3070" s="11" t="inlineStr">
        <is>
          <t>FAIL</t>
        </is>
      </c>
      <c r="E3070" t="inlineStr">
        <is>
          <t>17.5 g/100g</t>
        </is>
      </c>
      <c r="F3070">
        <f> 14.0 g/100g</f>
        <v/>
      </c>
      <c r="G3070" t="inlineStr">
        <is>
          <t>17.5 does not satisfy = 14.0</t>
        </is>
      </c>
    </row>
    <row r="3071">
      <c r="A3071" t="inlineStr">
        <is>
          <t>2.120</t>
        </is>
      </c>
      <c r="B3071" t="inlineStr">
        <is>
          <t>Modulen IBD powder 400g</t>
        </is>
      </c>
      <c r="C3071" t="inlineStr">
        <is>
          <t>carbohydrates</t>
        </is>
      </c>
      <c r="D3071" s="9" t="inlineStr">
        <is>
          <t>PASS</t>
        </is>
      </c>
      <c r="E3071" t="inlineStr">
        <is>
          <t>54.0 g/100g</t>
        </is>
      </c>
      <c r="F3071">
        <f> 55.0 g/100g</f>
        <v/>
      </c>
      <c r="G3071" t="inlineStr"/>
    </row>
    <row r="3072">
      <c r="A3072" t="inlineStr">
        <is>
          <t>2.120</t>
        </is>
      </c>
      <c r="B3072" t="inlineStr">
        <is>
          <t>Modulen IBD powder 400g</t>
        </is>
      </c>
      <c r="C3072" t="inlineStr">
        <is>
          <t>lactose</t>
        </is>
      </c>
      <c r="D3072" s="10" t="inlineStr">
        <is>
          <t>UNKNOWN</t>
        </is>
      </c>
      <c r="E3072" t="inlineStr">
        <is>
          <t>0.25</t>
        </is>
      </c>
      <c r="F3072" t="inlineStr">
        <is>
          <t>&lt; 0.05 g/100ml</t>
        </is>
      </c>
      <c r="G3072" t="inlineStr">
        <is>
          <t>Incompatible units for 'lactose': product is g/100g, requirement is g/100ml</t>
        </is>
      </c>
    </row>
    <row r="3073">
      <c r="A3073" t="inlineStr">
        <is>
          <t>2.120</t>
        </is>
      </c>
      <c r="B3073" t="inlineStr">
        <is>
          <t>Modulen IBD powder 400g</t>
        </is>
      </c>
      <c r="C3073" t="inlineStr">
        <is>
          <t>gluten_free</t>
        </is>
      </c>
      <c r="D3073" s="9" t="inlineStr">
        <is>
          <t>PASS</t>
        </is>
      </c>
      <c r="E3073" t="inlineStr">
        <is>
          <t>True</t>
        </is>
      </c>
      <c r="F3073" t="inlineStr">
        <is>
          <t>True</t>
        </is>
      </c>
      <c r="G3073" t="inlineStr"/>
    </row>
    <row r="3074">
      <c r="A3074" t="inlineStr">
        <is>
          <t>2.120</t>
        </is>
      </c>
      <c r="B3074" t="inlineStr">
        <is>
          <t>Modulen IBD powder 400g</t>
        </is>
      </c>
      <c r="C3074" t="inlineStr">
        <is>
          <t>hypoallergenic</t>
        </is>
      </c>
      <c r="D3074" s="10" t="inlineStr">
        <is>
          <t>UNKNOWN</t>
        </is>
      </c>
      <c r="E3074" t="inlineStr">
        <is>
          <t>N/A</t>
        </is>
      </c>
      <c r="F3074" t="inlineStr">
        <is>
          <t>True</t>
        </is>
      </c>
      <c r="G3074" t="inlineStr">
        <is>
          <t>Cannot determine 'hypoallergenic' for this product</t>
        </is>
      </c>
    </row>
    <row r="3075">
      <c r="A3075" t="inlineStr">
        <is>
          <t>2.120</t>
        </is>
      </c>
      <c r="B3075" t="inlineStr">
        <is>
          <t>Modulen IBD powder 400g</t>
        </is>
      </c>
      <c r="C3075" t="inlineStr">
        <is>
          <t>formulation</t>
        </is>
      </c>
      <c r="D3075" s="9" t="inlineStr">
        <is>
          <t>PASS</t>
        </is>
      </c>
      <c r="E3075" t="inlineStr">
        <is>
          <t>powder</t>
        </is>
      </c>
      <c r="F3075" t="inlineStr">
        <is>
          <t>powder</t>
        </is>
      </c>
      <c r="G3075" t="inlineStr"/>
    </row>
    <row r="3076">
      <c r="A3076" t="inlineStr">
        <is>
          <t>2.120</t>
        </is>
      </c>
      <c r="B3076" t="inlineStr">
        <is>
          <t>Modulen IBD powder 400g</t>
        </is>
      </c>
      <c r="C3076" t="inlineStr">
        <is>
          <t>route</t>
        </is>
      </c>
      <c r="D3076" s="11" t="inlineStr">
        <is>
          <t>FAIL</t>
        </is>
      </c>
      <c r="E3076" t="inlineStr">
        <is>
          <t>oral</t>
        </is>
      </c>
      <c r="F3076" t="inlineStr">
        <is>
          <t>enteral</t>
        </is>
      </c>
      <c r="G3076" t="inlineStr">
        <is>
          <t>'oral' != 'enteral'</t>
        </is>
      </c>
    </row>
    <row r="3077">
      <c r="A3077" t="inlineStr">
        <is>
          <t>2.120</t>
        </is>
      </c>
      <c r="B3077" t="inlineStr">
        <is>
          <t>Isosource Standard 500 ml</t>
        </is>
      </c>
      <c r="C3077" t="inlineStr">
        <is>
          <t>energy</t>
        </is>
      </c>
      <c r="D3077" s="10" t="inlineStr">
        <is>
          <t>UNKNOWN</t>
        </is>
      </c>
      <c r="E3077" t="inlineStr">
        <is>
          <t>103.0</t>
        </is>
      </c>
      <c r="F3077" t="inlineStr">
        <is>
          <t>&lt;= 5.0 kcal/g</t>
        </is>
      </c>
      <c r="G3077" t="inlineStr">
        <is>
          <t>Incompatible units for 'energy': product is kcal/100ml, requirement is kcal/100g</t>
        </is>
      </c>
    </row>
    <row r="3078">
      <c r="A3078" t="inlineStr">
        <is>
          <t>2.120</t>
        </is>
      </c>
      <c r="B3078" t="inlineStr">
        <is>
          <t>Isosource Standard 500 ml</t>
        </is>
      </c>
      <c r="C3078" t="inlineStr">
        <is>
          <t>osmolarity</t>
        </is>
      </c>
      <c r="D3078" s="10" t="inlineStr">
        <is>
          <t>UNKNOWN</t>
        </is>
      </c>
      <c r="E3078" t="inlineStr">
        <is>
          <t>234.0</t>
        </is>
      </c>
      <c r="F3078" t="inlineStr">
        <is>
          <t>&lt;= 200.0 mOsm/kg</t>
        </is>
      </c>
      <c r="G3078" t="inlineStr">
        <is>
          <t>Incompatible units for 'osmolarity': product is mOsm/l, requirement is mOsm/kg</t>
        </is>
      </c>
    </row>
    <row r="3079">
      <c r="A3079" t="inlineStr">
        <is>
          <t>2.120</t>
        </is>
      </c>
      <c r="B3079" t="inlineStr">
        <is>
          <t>Isosource Standard 500 ml</t>
        </is>
      </c>
      <c r="C3079" t="inlineStr">
        <is>
          <t>protein</t>
        </is>
      </c>
      <c r="D3079" s="10" t="inlineStr">
        <is>
          <t>UNKNOWN</t>
        </is>
      </c>
      <c r="E3079" t="inlineStr">
        <is>
          <t>4.0</t>
        </is>
      </c>
      <c r="F3079">
        <f> 14.0 g/100g</f>
        <v/>
      </c>
      <c r="G3079" t="inlineStr">
        <is>
          <t>Incompatible units for 'protein': product is g/100ml, requirement is g/100g</t>
        </is>
      </c>
    </row>
    <row r="3080">
      <c r="A3080" t="inlineStr">
        <is>
          <t>2.120</t>
        </is>
      </c>
      <c r="B3080" t="inlineStr">
        <is>
          <t>Isosource Standard 500 ml</t>
        </is>
      </c>
      <c r="C3080" t="inlineStr">
        <is>
          <t>carbohydrates</t>
        </is>
      </c>
      <c r="D3080" s="10" t="inlineStr">
        <is>
          <t>UNKNOWN</t>
        </is>
      </c>
      <c r="E3080" t="inlineStr">
        <is>
          <t>13.8</t>
        </is>
      </c>
      <c r="F3080">
        <f> 55.0 g/100g</f>
        <v/>
      </c>
      <c r="G3080" t="inlineStr">
        <is>
          <t>Incompatible units for 'carbohydrates': product is g/100ml, requirement is g/100g</t>
        </is>
      </c>
    </row>
    <row r="3081">
      <c r="A3081" t="inlineStr">
        <is>
          <t>2.120</t>
        </is>
      </c>
      <c r="B3081" t="inlineStr">
        <is>
          <t>Isosource Standard 500 ml</t>
        </is>
      </c>
      <c r="C3081" t="inlineStr">
        <is>
          <t>lactose</t>
        </is>
      </c>
      <c r="D3081" s="9" t="inlineStr">
        <is>
          <t>PASS</t>
        </is>
      </c>
      <c r="E3081" t="inlineStr">
        <is>
          <t>0.025 g/100ml</t>
        </is>
      </c>
      <c r="F3081" t="inlineStr">
        <is>
          <t>&lt; 0.05 g/100ml</t>
        </is>
      </c>
      <c r="G3081" t="inlineStr"/>
    </row>
    <row r="3082">
      <c r="A3082" t="inlineStr">
        <is>
          <t>2.120</t>
        </is>
      </c>
      <c r="B3082" t="inlineStr">
        <is>
          <t>Isosource Standard 500 ml</t>
        </is>
      </c>
      <c r="C3082" t="inlineStr">
        <is>
          <t>gluten_free</t>
        </is>
      </c>
      <c r="D3082" s="9" t="inlineStr">
        <is>
          <t>PASS</t>
        </is>
      </c>
      <c r="E3082" t="inlineStr">
        <is>
          <t>True</t>
        </is>
      </c>
      <c r="F3082" t="inlineStr">
        <is>
          <t>True</t>
        </is>
      </c>
      <c r="G3082" t="inlineStr"/>
    </row>
    <row r="3083">
      <c r="A3083" t="inlineStr">
        <is>
          <t>2.120</t>
        </is>
      </c>
      <c r="B3083" t="inlineStr">
        <is>
          <t>Isosource Standard 500 ml</t>
        </is>
      </c>
      <c r="C3083" t="inlineStr">
        <is>
          <t>hypoallergenic</t>
        </is>
      </c>
      <c r="D3083" s="10" t="inlineStr">
        <is>
          <t>UNKNOWN</t>
        </is>
      </c>
      <c r="E3083" t="inlineStr">
        <is>
          <t>N/A</t>
        </is>
      </c>
      <c r="F3083" t="inlineStr">
        <is>
          <t>True</t>
        </is>
      </c>
      <c r="G3083" t="inlineStr">
        <is>
          <t>Cannot determine 'hypoallergenic' for this product</t>
        </is>
      </c>
    </row>
    <row r="3084">
      <c r="A3084" t="inlineStr">
        <is>
          <t>2.120</t>
        </is>
      </c>
      <c r="B3084" t="inlineStr">
        <is>
          <t>Isosource Standard 500 ml</t>
        </is>
      </c>
      <c r="C3084" t="inlineStr">
        <is>
          <t>formulation</t>
        </is>
      </c>
      <c r="D3084" s="11" t="inlineStr">
        <is>
          <t>FAIL</t>
        </is>
      </c>
      <c r="E3084" t="inlineStr">
        <is>
          <t>liquid</t>
        </is>
      </c>
      <c r="F3084" t="inlineStr">
        <is>
          <t>powder</t>
        </is>
      </c>
      <c r="G3084" t="inlineStr">
        <is>
          <t>'liquid' != 'powder'</t>
        </is>
      </c>
    </row>
    <row r="3085">
      <c r="A3085" t="inlineStr">
        <is>
          <t>2.120</t>
        </is>
      </c>
      <c r="B3085" t="inlineStr">
        <is>
          <t>Isosource Standard 500 ml</t>
        </is>
      </c>
      <c r="C3085" t="inlineStr">
        <is>
          <t>route</t>
        </is>
      </c>
      <c r="D3085" s="9" t="inlineStr">
        <is>
          <t>PASS</t>
        </is>
      </c>
      <c r="E3085" t="inlineStr">
        <is>
          <t>enteral</t>
        </is>
      </c>
      <c r="F3085" t="inlineStr">
        <is>
          <t>enteral</t>
        </is>
      </c>
      <c r="G3085" t="inlineStr"/>
    </row>
    <row r="3086">
      <c r="A3086" t="inlineStr">
        <is>
          <t>2.121</t>
        </is>
      </c>
      <c r="B3086" t="inlineStr">
        <is>
          <t>Althera HMO powder 400g</t>
        </is>
      </c>
      <c r="C3086" t="inlineStr">
        <is>
          <t>energy</t>
        </is>
      </c>
      <c r="D3086" s="10" t="inlineStr">
        <is>
          <t>UNKNOWN</t>
        </is>
      </c>
      <c r="E3086" t="inlineStr">
        <is>
          <t>66.0</t>
        </is>
      </c>
      <c r="F3086" t="inlineStr">
        <is>
          <t>&lt;= 5.0 kcal/g</t>
        </is>
      </c>
      <c r="G3086" t="inlineStr">
        <is>
          <t>Incompatible units for 'energy': product is kcal/100ml, requirement is kcal/100g</t>
        </is>
      </c>
    </row>
    <row r="3087">
      <c r="A3087" t="inlineStr">
        <is>
          <t>2.121</t>
        </is>
      </c>
      <c r="B3087" t="inlineStr">
        <is>
          <t>Althera HMO powder 400g</t>
        </is>
      </c>
      <c r="C3087" t="inlineStr">
        <is>
          <t>osmolarity</t>
        </is>
      </c>
      <c r="D3087" s="10" t="inlineStr">
        <is>
          <t>UNKNOWN</t>
        </is>
      </c>
      <c r="E3087" t="inlineStr">
        <is>
          <t>273.0</t>
        </is>
      </c>
      <c r="F3087" t="inlineStr">
        <is>
          <t>&lt;= 280.0 mOsm/kg</t>
        </is>
      </c>
      <c r="G3087" t="inlineStr">
        <is>
          <t>Incompatible units for 'osmolarity': product is mOsm/l, requirement is mOsm/kg</t>
        </is>
      </c>
    </row>
    <row r="3088">
      <c r="A3088" t="inlineStr">
        <is>
          <t>2.121</t>
        </is>
      </c>
      <c r="B3088" t="inlineStr">
        <is>
          <t>Althera HMO powder 400g</t>
        </is>
      </c>
      <c r="C3088" t="inlineStr">
        <is>
          <t>protein</t>
        </is>
      </c>
      <c r="D3088" s="10" t="inlineStr">
        <is>
          <t>UNKNOWN</t>
        </is>
      </c>
      <c r="E3088" t="inlineStr">
        <is>
          <t>1.4</t>
        </is>
      </c>
      <c r="F3088">
        <f> 7.5 g/100g</f>
        <v/>
      </c>
      <c r="G3088" t="inlineStr">
        <is>
          <t>Incompatible units for 'protein': product is g/100ml, requirement is g/100g</t>
        </is>
      </c>
    </row>
    <row r="3089">
      <c r="A3089" t="inlineStr">
        <is>
          <t>2.121</t>
        </is>
      </c>
      <c r="B3089" t="inlineStr">
        <is>
          <t>Althera HMO powder 400g</t>
        </is>
      </c>
      <c r="C3089" t="inlineStr">
        <is>
          <t>carbohydrates</t>
        </is>
      </c>
      <c r="D3089" s="10" t="inlineStr">
        <is>
          <t>UNKNOWN</t>
        </is>
      </c>
      <c r="E3089" t="inlineStr">
        <is>
          <t>7.4</t>
        </is>
      </c>
      <c r="F3089">
        <f> 57.6 g/100g</f>
        <v/>
      </c>
      <c r="G3089" t="inlineStr">
        <is>
          <t>Incompatible units for 'carbohydrates': product is g/100ml, requirement is g/100g</t>
        </is>
      </c>
    </row>
    <row r="3090">
      <c r="A3090" t="inlineStr">
        <is>
          <t>2.121</t>
        </is>
      </c>
      <c r="B3090" t="inlineStr">
        <is>
          <t>Althera HMO powder 400g</t>
        </is>
      </c>
      <c r="C3090" t="inlineStr">
        <is>
          <t>formulation</t>
        </is>
      </c>
      <c r="D3090" s="9" t="inlineStr">
        <is>
          <t>PASS</t>
        </is>
      </c>
      <c r="E3090" t="inlineStr">
        <is>
          <t>powder</t>
        </is>
      </c>
      <c r="F3090" t="inlineStr">
        <is>
          <t>powder</t>
        </is>
      </c>
      <c r="G3090" t="inlineStr"/>
    </row>
    <row r="3091">
      <c r="A3091" t="inlineStr">
        <is>
          <t>2.121</t>
        </is>
      </c>
      <c r="B3091" t="inlineStr">
        <is>
          <t>Alfamino HMO powder 400g</t>
        </is>
      </c>
      <c r="C3091" t="inlineStr">
        <is>
          <t>energy</t>
        </is>
      </c>
      <c r="D3091" s="10" t="inlineStr">
        <is>
          <t>UNKNOWN</t>
        </is>
      </c>
      <c r="E3091" t="inlineStr">
        <is>
          <t>66.0</t>
        </is>
      </c>
      <c r="F3091" t="inlineStr">
        <is>
          <t>&lt;= 5.0 kcal/g</t>
        </is>
      </c>
      <c r="G3091" t="inlineStr">
        <is>
          <t>Incompatible units for 'energy': product is kcal/100ml, requirement is kcal/100g</t>
        </is>
      </c>
    </row>
    <row r="3092">
      <c r="A3092" t="inlineStr">
        <is>
          <t>2.121</t>
        </is>
      </c>
      <c r="B3092" t="inlineStr">
        <is>
          <t>Alfamino HMO powder 400g</t>
        </is>
      </c>
      <c r="C3092" t="inlineStr">
        <is>
          <t>osmolarity</t>
        </is>
      </c>
      <c r="D3092" s="10" t="inlineStr">
        <is>
          <t>UNKNOWN</t>
        </is>
      </c>
      <c r="E3092" t="inlineStr">
        <is>
          <t>299.0</t>
        </is>
      </c>
      <c r="F3092" t="inlineStr">
        <is>
          <t>&lt;= 280.0 mOsm/kg</t>
        </is>
      </c>
      <c r="G3092" t="inlineStr">
        <is>
          <t>Incompatible units for 'osmolarity': product is mOsm/l, requirement is mOsm/kg</t>
        </is>
      </c>
    </row>
    <row r="3093">
      <c r="A3093" t="inlineStr">
        <is>
          <t>2.121</t>
        </is>
      </c>
      <c r="B3093" t="inlineStr">
        <is>
          <t>Alfamino HMO powder 400g</t>
        </is>
      </c>
      <c r="C3093" t="inlineStr">
        <is>
          <t>protein</t>
        </is>
      </c>
      <c r="D3093" s="10" t="inlineStr">
        <is>
          <t>UNKNOWN</t>
        </is>
      </c>
      <c r="E3093" t="inlineStr">
        <is>
          <t>1.8</t>
        </is>
      </c>
      <c r="F3093">
        <f> 7.5 g/100g</f>
        <v/>
      </c>
      <c r="G3093" t="inlineStr">
        <is>
          <t>Incompatible units for 'protein': product is g/100ml, requirement is g/100g</t>
        </is>
      </c>
    </row>
    <row r="3094">
      <c r="A3094" t="inlineStr">
        <is>
          <t>2.121</t>
        </is>
      </c>
      <c r="B3094" t="inlineStr">
        <is>
          <t>Alfamino HMO powder 400g</t>
        </is>
      </c>
      <c r="C3094" t="inlineStr">
        <is>
          <t>carbohydrates</t>
        </is>
      </c>
      <c r="D3094" s="10" t="inlineStr">
        <is>
          <t>UNKNOWN</t>
        </is>
      </c>
      <c r="E3094" t="inlineStr">
        <is>
          <t>7.3</t>
        </is>
      </c>
      <c r="F3094">
        <f> 57.6 g/100g</f>
        <v/>
      </c>
      <c r="G3094" t="inlineStr">
        <is>
          <t>Incompatible units for 'carbohydrates': product is g/100ml, requirement is g/100g</t>
        </is>
      </c>
    </row>
    <row r="3095">
      <c r="A3095" t="inlineStr">
        <is>
          <t>2.121</t>
        </is>
      </c>
      <c r="B3095" t="inlineStr">
        <is>
          <t>Alfamino HMO powder 400g</t>
        </is>
      </c>
      <c r="C3095" t="inlineStr">
        <is>
          <t>formulation</t>
        </is>
      </c>
      <c r="D3095" s="9" t="inlineStr">
        <is>
          <t>PASS</t>
        </is>
      </c>
      <c r="E3095" t="inlineStr">
        <is>
          <t>powder</t>
        </is>
      </c>
      <c r="F3095" t="inlineStr">
        <is>
          <t>powder</t>
        </is>
      </c>
      <c r="G3095" t="inlineStr"/>
    </row>
    <row r="3096">
      <c r="A3096" t="inlineStr">
        <is>
          <t>2.121</t>
        </is>
      </c>
      <c r="B3096" t="inlineStr">
        <is>
          <t>Alfamino Junior HMO powder 400g</t>
        </is>
      </c>
      <c r="C3096" t="inlineStr">
        <is>
          <t>energy</t>
        </is>
      </c>
      <c r="D3096" s="10" t="inlineStr">
        <is>
          <t>UNKNOWN</t>
        </is>
      </c>
      <c r="E3096" t="inlineStr">
        <is>
          <t>106.0</t>
        </is>
      </c>
      <c r="F3096" t="inlineStr">
        <is>
          <t>&lt;= 5.0 kcal/g</t>
        </is>
      </c>
      <c r="G3096" t="inlineStr">
        <is>
          <t>Incompatible units for 'energy': product is kcal/100ml, requirement is kcal/100g</t>
        </is>
      </c>
    </row>
    <row r="3097">
      <c r="A3097" t="inlineStr">
        <is>
          <t>2.121</t>
        </is>
      </c>
      <c r="B3097" t="inlineStr">
        <is>
          <t>Alfamino Junior HMO powder 400g</t>
        </is>
      </c>
      <c r="C3097" t="inlineStr">
        <is>
          <t>osmolarity</t>
        </is>
      </c>
      <c r="D3097" s="10" t="inlineStr">
        <is>
          <t>UNKNOWN</t>
        </is>
      </c>
      <c r="E3097" t="inlineStr">
        <is>
          <t>474.0</t>
        </is>
      </c>
      <c r="F3097" t="inlineStr">
        <is>
          <t>&lt;= 280.0 mOsm/kg</t>
        </is>
      </c>
      <c r="G3097" t="inlineStr">
        <is>
          <t>Incompatible units for 'osmolarity': product is mOsm/l, requirement is mOsm/kg</t>
        </is>
      </c>
    </row>
    <row r="3098">
      <c r="A3098" t="inlineStr">
        <is>
          <t>2.121</t>
        </is>
      </c>
      <c r="B3098" t="inlineStr">
        <is>
          <t>Alfamino Junior HMO powder 400g</t>
        </is>
      </c>
      <c r="C3098" t="inlineStr">
        <is>
          <t>protein</t>
        </is>
      </c>
      <c r="D3098" s="10" t="inlineStr">
        <is>
          <t>UNKNOWN</t>
        </is>
      </c>
      <c r="E3098" t="inlineStr">
        <is>
          <t>3.0</t>
        </is>
      </c>
      <c r="F3098">
        <f> 7.5 g/100g</f>
        <v/>
      </c>
      <c r="G3098" t="inlineStr">
        <is>
          <t>Incompatible units for 'protein': product is g/100ml, requirement is g/100g</t>
        </is>
      </c>
    </row>
    <row r="3099">
      <c r="A3099" t="inlineStr">
        <is>
          <t>2.121</t>
        </is>
      </c>
      <c r="B3099" t="inlineStr">
        <is>
          <t>Alfamino Junior HMO powder 400g</t>
        </is>
      </c>
      <c r="C3099" t="inlineStr">
        <is>
          <t>carbohydrates</t>
        </is>
      </c>
      <c r="D3099" s="10" t="inlineStr">
        <is>
          <t>UNKNOWN</t>
        </is>
      </c>
      <c r="E3099" t="inlineStr">
        <is>
          <t>13.0</t>
        </is>
      </c>
      <c r="F3099">
        <f> 57.6 g/100g</f>
        <v/>
      </c>
      <c r="G3099" t="inlineStr">
        <is>
          <t>Incompatible units for 'carbohydrates': product is g/100ml, requirement is g/100g</t>
        </is>
      </c>
    </row>
    <row r="3100">
      <c r="A3100" t="inlineStr">
        <is>
          <t>2.121</t>
        </is>
      </c>
      <c r="B3100" t="inlineStr">
        <is>
          <t>Alfamino Junior HMO powder 400g</t>
        </is>
      </c>
      <c r="C3100" t="inlineStr">
        <is>
          <t>formulation</t>
        </is>
      </c>
      <c r="D3100" s="9" t="inlineStr">
        <is>
          <t>PASS</t>
        </is>
      </c>
      <c r="E3100" t="inlineStr">
        <is>
          <t>powder</t>
        </is>
      </c>
      <c r="F3100" t="inlineStr">
        <is>
          <t>powder</t>
        </is>
      </c>
      <c r="G3100" t="inlineStr"/>
    </row>
    <row r="3101">
      <c r="A3101" t="inlineStr">
        <is>
          <t>2.122</t>
        </is>
      </c>
      <c r="B3101" t="inlineStr">
        <is>
          <t>Althera HMO powder 400g</t>
        </is>
      </c>
      <c r="C3101" t="inlineStr">
        <is>
          <t>energy</t>
        </is>
      </c>
      <c r="D3101" s="10" t="inlineStr">
        <is>
          <t>UNKNOWN</t>
        </is>
      </c>
      <c r="E3101" t="inlineStr">
        <is>
          <t>66.0</t>
        </is>
      </c>
      <c r="F3101" t="inlineStr">
        <is>
          <t>&lt;= 5.0 kcal/g</t>
        </is>
      </c>
      <c r="G3101" t="inlineStr">
        <is>
          <t>Incompatible units for 'energy': product is kcal/100ml, requirement is kcal/100g</t>
        </is>
      </c>
    </row>
    <row r="3102">
      <c r="A3102" t="inlineStr">
        <is>
          <t>2.122</t>
        </is>
      </c>
      <c r="B3102" t="inlineStr">
        <is>
          <t>Althera HMO powder 400g</t>
        </is>
      </c>
      <c r="C3102" t="inlineStr">
        <is>
          <t>osmolarity</t>
        </is>
      </c>
      <c r="D3102" s="10" t="inlineStr">
        <is>
          <t>UNKNOWN</t>
        </is>
      </c>
      <c r="E3102" t="inlineStr">
        <is>
          <t>273.0</t>
        </is>
      </c>
      <c r="F3102" t="inlineStr">
        <is>
          <t>&lt;= 230.0 mOsm/kg</t>
        </is>
      </c>
      <c r="G3102" t="inlineStr">
        <is>
          <t>Incompatible units for 'osmolarity': product is mOsm/l, requirement is mOsm/kg</t>
        </is>
      </c>
    </row>
    <row r="3103">
      <c r="A3103" t="inlineStr">
        <is>
          <t>2.122</t>
        </is>
      </c>
      <c r="B3103" t="inlineStr">
        <is>
          <t>Althera HMO powder 400g</t>
        </is>
      </c>
      <c r="C3103" t="inlineStr">
        <is>
          <t>protein</t>
        </is>
      </c>
      <c r="D3103" s="10" t="inlineStr">
        <is>
          <t>UNKNOWN</t>
        </is>
      </c>
      <c r="E3103" t="inlineStr">
        <is>
          <t>1.4</t>
        </is>
      </c>
      <c r="F3103">
        <f> 7.5 g/100g</f>
        <v/>
      </c>
      <c r="G3103" t="inlineStr">
        <is>
          <t>Incompatible units for 'protein': product is g/100ml, requirement is g/100g</t>
        </is>
      </c>
    </row>
    <row r="3104">
      <c r="A3104" t="inlineStr">
        <is>
          <t>2.122</t>
        </is>
      </c>
      <c r="B3104" t="inlineStr">
        <is>
          <t>Althera HMO powder 400g</t>
        </is>
      </c>
      <c r="C3104" t="inlineStr">
        <is>
          <t>carbohydrates</t>
        </is>
      </c>
      <c r="D3104" s="10" t="inlineStr">
        <is>
          <t>UNKNOWN</t>
        </is>
      </c>
      <c r="E3104" t="inlineStr">
        <is>
          <t>7.4</t>
        </is>
      </c>
      <c r="F3104">
        <f> 62.5 g/100g</f>
        <v/>
      </c>
      <c r="G3104" t="inlineStr">
        <is>
          <t>Incompatible units for 'carbohydrates': product is g/100ml, requirement is g/100g</t>
        </is>
      </c>
    </row>
    <row r="3105">
      <c r="A3105" t="inlineStr">
        <is>
          <t>2.122</t>
        </is>
      </c>
      <c r="B3105" t="inlineStr">
        <is>
          <t>Althera HMO powder 400g</t>
        </is>
      </c>
      <c r="C3105" t="inlineStr">
        <is>
          <t>formulation</t>
        </is>
      </c>
      <c r="D3105" s="9" t="inlineStr">
        <is>
          <t>PASS</t>
        </is>
      </c>
      <c r="E3105" t="inlineStr">
        <is>
          <t>powder</t>
        </is>
      </c>
      <c r="F3105" t="inlineStr">
        <is>
          <t>powder</t>
        </is>
      </c>
      <c r="G3105" t="inlineStr"/>
    </row>
    <row r="3106">
      <c r="A3106" t="inlineStr">
        <is>
          <t>2.122</t>
        </is>
      </c>
      <c r="B3106" t="inlineStr">
        <is>
          <t>Alfamino HMO powder 400g</t>
        </is>
      </c>
      <c r="C3106" t="inlineStr">
        <is>
          <t>energy</t>
        </is>
      </c>
      <c r="D3106" s="10" t="inlineStr">
        <is>
          <t>UNKNOWN</t>
        </is>
      </c>
      <c r="E3106" t="inlineStr">
        <is>
          <t>66.0</t>
        </is>
      </c>
      <c r="F3106" t="inlineStr">
        <is>
          <t>&lt;= 5.0 kcal/g</t>
        </is>
      </c>
      <c r="G3106" t="inlineStr">
        <is>
          <t>Incompatible units for 'energy': product is kcal/100ml, requirement is kcal/100g</t>
        </is>
      </c>
    </row>
    <row r="3107">
      <c r="A3107" t="inlineStr">
        <is>
          <t>2.122</t>
        </is>
      </c>
      <c r="B3107" t="inlineStr">
        <is>
          <t>Alfamino HMO powder 400g</t>
        </is>
      </c>
      <c r="C3107" t="inlineStr">
        <is>
          <t>osmolarity</t>
        </is>
      </c>
      <c r="D3107" s="10" t="inlineStr">
        <is>
          <t>UNKNOWN</t>
        </is>
      </c>
      <c r="E3107" t="inlineStr">
        <is>
          <t>299.0</t>
        </is>
      </c>
      <c r="F3107" t="inlineStr">
        <is>
          <t>&lt;= 230.0 mOsm/kg</t>
        </is>
      </c>
      <c r="G3107" t="inlineStr">
        <is>
          <t>Incompatible units for 'osmolarity': product is mOsm/l, requirement is mOsm/kg</t>
        </is>
      </c>
    </row>
    <row r="3108">
      <c r="A3108" t="inlineStr">
        <is>
          <t>2.122</t>
        </is>
      </c>
      <c r="B3108" t="inlineStr">
        <is>
          <t>Alfamino HMO powder 400g</t>
        </is>
      </c>
      <c r="C3108" t="inlineStr">
        <is>
          <t>protein</t>
        </is>
      </c>
      <c r="D3108" s="10" t="inlineStr">
        <is>
          <t>UNKNOWN</t>
        </is>
      </c>
      <c r="E3108" t="inlineStr">
        <is>
          <t>1.8</t>
        </is>
      </c>
      <c r="F3108">
        <f> 7.5 g/100g</f>
        <v/>
      </c>
      <c r="G3108" t="inlineStr">
        <is>
          <t>Incompatible units for 'protein': product is g/100ml, requirement is g/100g</t>
        </is>
      </c>
    </row>
    <row r="3109">
      <c r="A3109" t="inlineStr">
        <is>
          <t>2.122</t>
        </is>
      </c>
      <c r="B3109" t="inlineStr">
        <is>
          <t>Alfamino HMO powder 400g</t>
        </is>
      </c>
      <c r="C3109" t="inlineStr">
        <is>
          <t>carbohydrates</t>
        </is>
      </c>
      <c r="D3109" s="10" t="inlineStr">
        <is>
          <t>UNKNOWN</t>
        </is>
      </c>
      <c r="E3109" t="inlineStr">
        <is>
          <t>7.3</t>
        </is>
      </c>
      <c r="F3109">
        <f> 62.5 g/100g</f>
        <v/>
      </c>
      <c r="G3109" t="inlineStr">
        <is>
          <t>Incompatible units for 'carbohydrates': product is g/100ml, requirement is g/100g</t>
        </is>
      </c>
    </row>
    <row r="3110">
      <c r="A3110" t="inlineStr">
        <is>
          <t>2.122</t>
        </is>
      </c>
      <c r="B3110" t="inlineStr">
        <is>
          <t>Alfamino HMO powder 400g</t>
        </is>
      </c>
      <c r="C3110" t="inlineStr">
        <is>
          <t>formulation</t>
        </is>
      </c>
      <c r="D3110" s="9" t="inlineStr">
        <is>
          <t>PASS</t>
        </is>
      </c>
      <c r="E3110" t="inlineStr">
        <is>
          <t>powder</t>
        </is>
      </c>
      <c r="F3110" t="inlineStr">
        <is>
          <t>powder</t>
        </is>
      </c>
      <c r="G3110" t="inlineStr"/>
    </row>
    <row r="3111">
      <c r="A3111" t="inlineStr">
        <is>
          <t>2.122</t>
        </is>
      </c>
      <c r="B3111" t="inlineStr">
        <is>
          <t>Alfamino Junior HMO powder 400g</t>
        </is>
      </c>
      <c r="C3111" t="inlineStr">
        <is>
          <t>energy</t>
        </is>
      </c>
      <c r="D3111" s="10" t="inlineStr">
        <is>
          <t>UNKNOWN</t>
        </is>
      </c>
      <c r="E3111" t="inlineStr">
        <is>
          <t>106.0</t>
        </is>
      </c>
      <c r="F3111" t="inlineStr">
        <is>
          <t>&lt;= 5.0 kcal/g</t>
        </is>
      </c>
      <c r="G3111" t="inlineStr">
        <is>
          <t>Incompatible units for 'energy': product is kcal/100ml, requirement is kcal/100g</t>
        </is>
      </c>
    </row>
    <row r="3112">
      <c r="A3112" t="inlineStr">
        <is>
          <t>2.122</t>
        </is>
      </c>
      <c r="B3112" t="inlineStr">
        <is>
          <t>Alfamino Junior HMO powder 400g</t>
        </is>
      </c>
      <c r="C3112" t="inlineStr">
        <is>
          <t>osmolarity</t>
        </is>
      </c>
      <c r="D3112" s="10" t="inlineStr">
        <is>
          <t>UNKNOWN</t>
        </is>
      </c>
      <c r="E3112" t="inlineStr">
        <is>
          <t>474.0</t>
        </is>
      </c>
      <c r="F3112" t="inlineStr">
        <is>
          <t>&lt;= 230.0 mOsm/kg</t>
        </is>
      </c>
      <c r="G3112" t="inlineStr">
        <is>
          <t>Incompatible units for 'osmolarity': product is mOsm/l, requirement is mOsm/kg</t>
        </is>
      </c>
    </row>
    <row r="3113">
      <c r="A3113" t="inlineStr">
        <is>
          <t>2.122</t>
        </is>
      </c>
      <c r="B3113" t="inlineStr">
        <is>
          <t>Alfamino Junior HMO powder 400g</t>
        </is>
      </c>
      <c r="C3113" t="inlineStr">
        <is>
          <t>protein</t>
        </is>
      </c>
      <c r="D3113" s="10" t="inlineStr">
        <is>
          <t>UNKNOWN</t>
        </is>
      </c>
      <c r="E3113" t="inlineStr">
        <is>
          <t>3.0</t>
        </is>
      </c>
      <c r="F3113">
        <f> 7.5 g/100g</f>
        <v/>
      </c>
      <c r="G3113" t="inlineStr">
        <is>
          <t>Incompatible units for 'protein': product is g/100ml, requirement is g/100g</t>
        </is>
      </c>
    </row>
    <row r="3114">
      <c r="A3114" t="inlineStr">
        <is>
          <t>2.122</t>
        </is>
      </c>
      <c r="B3114" t="inlineStr">
        <is>
          <t>Alfamino Junior HMO powder 400g</t>
        </is>
      </c>
      <c r="C3114" t="inlineStr">
        <is>
          <t>carbohydrates</t>
        </is>
      </c>
      <c r="D3114" s="10" t="inlineStr">
        <is>
          <t>UNKNOWN</t>
        </is>
      </c>
      <c r="E3114" t="inlineStr">
        <is>
          <t>13.0</t>
        </is>
      </c>
      <c r="F3114">
        <f> 62.5 g/100g</f>
        <v/>
      </c>
      <c r="G3114" t="inlineStr">
        <is>
          <t>Incompatible units for 'carbohydrates': product is g/100ml, requirement is g/100g</t>
        </is>
      </c>
    </row>
    <row r="3115">
      <c r="A3115" t="inlineStr">
        <is>
          <t>2.122</t>
        </is>
      </c>
      <c r="B3115" t="inlineStr">
        <is>
          <t>Alfamino Junior HMO powder 400g</t>
        </is>
      </c>
      <c r="C3115" t="inlineStr">
        <is>
          <t>formulation</t>
        </is>
      </c>
      <c r="D3115" s="9" t="inlineStr">
        <is>
          <t>PASS</t>
        </is>
      </c>
      <c r="E3115" t="inlineStr">
        <is>
          <t>powder</t>
        </is>
      </c>
      <c r="F3115" t="inlineStr">
        <is>
          <t>powder</t>
        </is>
      </c>
      <c r="G3115" t="inlineStr"/>
    </row>
    <row r="3116">
      <c r="A3116" t="inlineStr">
        <is>
          <t>2.123</t>
        </is>
      </c>
      <c r="B3116" t="inlineStr">
        <is>
          <t>Isosource Standard 500 ml</t>
        </is>
      </c>
      <c r="C3116" t="inlineStr">
        <is>
          <t>volume</t>
        </is>
      </c>
      <c r="D3116" s="11" t="inlineStr">
        <is>
          <t>FAIL</t>
        </is>
      </c>
      <c r="E3116" t="inlineStr">
        <is>
          <t>500.0 ml</t>
        </is>
      </c>
      <c r="F3116" t="inlineStr">
        <is>
          <t>100.0-130.0 ml</t>
        </is>
      </c>
      <c r="G3116" t="inlineStr">
        <is>
          <t>500.0 ml outside range 100.0-130.0 ml</t>
        </is>
      </c>
    </row>
    <row r="3117">
      <c r="A3117" t="inlineStr">
        <is>
          <t>2.123</t>
        </is>
      </c>
      <c r="B3117" t="inlineStr">
        <is>
          <t>Isosource Standard 500 ml</t>
        </is>
      </c>
      <c r="C3117" t="inlineStr">
        <is>
          <t>formulation</t>
        </is>
      </c>
      <c r="D3117" s="9" t="inlineStr">
        <is>
          <t>PASS</t>
        </is>
      </c>
      <c r="E3117" t="inlineStr">
        <is>
          <t>liquid</t>
        </is>
      </c>
      <c r="F3117" t="inlineStr">
        <is>
          <t>liquid</t>
        </is>
      </c>
      <c r="G3117" t="inlineStr"/>
    </row>
    <row r="3118">
      <c r="A3118" t="inlineStr">
        <is>
          <t>2.123</t>
        </is>
      </c>
      <c r="B3118" t="inlineStr">
        <is>
          <t>Isosource Standard 1000 ml</t>
        </is>
      </c>
      <c r="C3118" t="inlineStr">
        <is>
          <t>volume</t>
        </is>
      </c>
      <c r="D3118" s="11" t="inlineStr">
        <is>
          <t>FAIL</t>
        </is>
      </c>
      <c r="E3118" t="inlineStr">
        <is>
          <t>1000.0 ml</t>
        </is>
      </c>
      <c r="F3118" t="inlineStr">
        <is>
          <t>100.0-130.0 ml</t>
        </is>
      </c>
      <c r="G3118" t="inlineStr">
        <is>
          <t>1000.0 ml outside range 100.0-130.0 ml</t>
        </is>
      </c>
    </row>
    <row r="3119">
      <c r="A3119" t="inlineStr">
        <is>
          <t>2.123</t>
        </is>
      </c>
      <c r="B3119" t="inlineStr">
        <is>
          <t>Isosource Standard 1000 ml</t>
        </is>
      </c>
      <c r="C3119" t="inlineStr">
        <is>
          <t>formulation</t>
        </is>
      </c>
      <c r="D3119" s="9" t="inlineStr">
        <is>
          <t>PASS</t>
        </is>
      </c>
      <c r="E3119" t="inlineStr">
        <is>
          <t>liquid</t>
        </is>
      </c>
      <c r="F3119" t="inlineStr">
        <is>
          <t>liquid</t>
        </is>
      </c>
      <c r="G3119" t="inlineStr"/>
    </row>
    <row r="3120">
      <c r="A3120" t="inlineStr">
        <is>
          <t>2.123</t>
        </is>
      </c>
      <c r="B3120" t="inlineStr">
        <is>
          <t>Isosource Standard Fibre 500 ml</t>
        </is>
      </c>
      <c r="C3120" t="inlineStr">
        <is>
          <t>volume</t>
        </is>
      </c>
      <c r="D3120" s="11" t="inlineStr">
        <is>
          <t>FAIL</t>
        </is>
      </c>
      <c r="E3120" t="inlineStr">
        <is>
          <t>500.0 ml</t>
        </is>
      </c>
      <c r="F3120" t="inlineStr">
        <is>
          <t>100.0-130.0 ml</t>
        </is>
      </c>
      <c r="G3120" t="inlineStr">
        <is>
          <t>500.0 ml outside range 100.0-130.0 ml</t>
        </is>
      </c>
    </row>
    <row r="3121">
      <c r="A3121" t="inlineStr">
        <is>
          <t>2.123</t>
        </is>
      </c>
      <c r="B3121" t="inlineStr">
        <is>
          <t>Isosource Standard Fibre 500 ml</t>
        </is>
      </c>
      <c r="C3121" t="inlineStr">
        <is>
          <t>formulation</t>
        </is>
      </c>
      <c r="D3121" s="9" t="inlineStr">
        <is>
          <t>PASS</t>
        </is>
      </c>
      <c r="E3121" t="inlineStr">
        <is>
          <t>liquid</t>
        </is>
      </c>
      <c r="F3121" t="inlineStr">
        <is>
          <t>liquid</t>
        </is>
      </c>
      <c r="G3121" t="inlineStr"/>
    </row>
    <row r="3122">
      <c r="A3122" t="inlineStr">
        <is>
          <t>2.124</t>
        </is>
      </c>
      <c r="B3122" t="inlineStr">
        <is>
          <t>Isosource Standard 500 ml</t>
        </is>
      </c>
      <c r="C3122" t="inlineStr">
        <is>
          <t>nutritionally_complete</t>
        </is>
      </c>
      <c r="D3122" s="10" t="inlineStr">
        <is>
          <t>UNKNOWN</t>
        </is>
      </c>
      <c r="E3122" t="inlineStr">
        <is>
          <t>N/A</t>
        </is>
      </c>
      <c r="F3122" t="inlineStr">
        <is>
          <t>True</t>
        </is>
      </c>
      <c r="G3122" t="inlineStr">
        <is>
          <t>Cannot determine 'nutritionally_complete' for this product</t>
        </is>
      </c>
    </row>
    <row r="3123">
      <c r="A3123" t="inlineStr">
        <is>
          <t>2.124</t>
        </is>
      </c>
      <c r="B3123" t="inlineStr">
        <is>
          <t>Isosource Standard 1000 ml</t>
        </is>
      </c>
      <c r="C3123" t="inlineStr">
        <is>
          <t>nutritionally_complete</t>
        </is>
      </c>
      <c r="D3123" s="10" t="inlineStr">
        <is>
          <t>UNKNOWN</t>
        </is>
      </c>
      <c r="E3123" t="inlineStr">
        <is>
          <t>N/A</t>
        </is>
      </c>
      <c r="F3123" t="inlineStr">
        <is>
          <t>True</t>
        </is>
      </c>
      <c r="G3123" t="inlineStr">
        <is>
          <t>Cannot determine 'nutritionally_complete' for this product</t>
        </is>
      </c>
    </row>
    <row r="3124">
      <c r="A3124" t="inlineStr">
        <is>
          <t>2.124</t>
        </is>
      </c>
      <c r="B3124" t="inlineStr">
        <is>
          <t>Isosource Standard Fibre 500 ml</t>
        </is>
      </c>
      <c r="C3124" t="inlineStr">
        <is>
          <t>nutritionally_complete</t>
        </is>
      </c>
      <c r="D3124" s="10" t="inlineStr">
        <is>
          <t>UNKNOWN</t>
        </is>
      </c>
      <c r="E3124" t="inlineStr">
        <is>
          <t>N/A</t>
        </is>
      </c>
      <c r="F3124" t="inlineStr">
        <is>
          <t>True</t>
        </is>
      </c>
      <c r="G3124" t="inlineStr">
        <is>
          <t>Cannot determine 'nutritionally_complete' for this product</t>
        </is>
      </c>
    </row>
    <row r="3125">
      <c r="A3125" t="inlineStr">
        <is>
          <t>2.125</t>
        </is>
      </c>
      <c r="B3125" t="inlineStr">
        <is>
          <t>Isosource Standard 500 ml</t>
        </is>
      </c>
      <c r="C3125" t="inlineStr">
        <is>
          <t>nutritionally_complete</t>
        </is>
      </c>
      <c r="D3125" s="10" t="inlineStr">
        <is>
          <t>UNKNOWN</t>
        </is>
      </c>
      <c r="E3125" t="inlineStr">
        <is>
          <t>N/A</t>
        </is>
      </c>
      <c r="F3125" t="inlineStr">
        <is>
          <t>True</t>
        </is>
      </c>
      <c r="G3125" t="inlineStr">
        <is>
          <t>Cannot determine 'nutritionally_complete' for this product</t>
        </is>
      </c>
    </row>
    <row r="3126">
      <c r="A3126" t="inlineStr">
        <is>
          <t>2.125</t>
        </is>
      </c>
      <c r="B3126" t="inlineStr">
        <is>
          <t>Isosource Standard 1000 ml</t>
        </is>
      </c>
      <c r="C3126" t="inlineStr">
        <is>
          <t>nutritionally_complete</t>
        </is>
      </c>
      <c r="D3126" s="10" t="inlineStr">
        <is>
          <t>UNKNOWN</t>
        </is>
      </c>
      <c r="E3126" t="inlineStr">
        <is>
          <t>N/A</t>
        </is>
      </c>
      <c r="F3126" t="inlineStr">
        <is>
          <t>True</t>
        </is>
      </c>
      <c r="G3126" t="inlineStr">
        <is>
          <t>Cannot determine 'nutritionally_complete' for this product</t>
        </is>
      </c>
    </row>
    <row r="3127">
      <c r="A3127" t="inlineStr">
        <is>
          <t>2.125</t>
        </is>
      </c>
      <c r="B3127" t="inlineStr">
        <is>
          <t>Isosource Standard Fibre 500 ml</t>
        </is>
      </c>
      <c r="C3127" t="inlineStr">
        <is>
          <t>nutritionally_complete</t>
        </is>
      </c>
      <c r="D3127" s="10" t="inlineStr">
        <is>
          <t>UNKNOWN</t>
        </is>
      </c>
      <c r="E3127" t="inlineStr">
        <is>
          <t>N/A</t>
        </is>
      </c>
      <c r="F3127" t="inlineStr">
        <is>
          <t>True</t>
        </is>
      </c>
      <c r="G3127" t="inlineStr">
        <is>
          <t>Cannot determine 'nutritionally_complete' for this product</t>
        </is>
      </c>
    </row>
    <row r="3128">
      <c r="A3128" t="inlineStr">
        <is>
          <t>2.126</t>
        </is>
      </c>
      <c r="B3128" t="inlineStr">
        <is>
          <t>Isosource Standard 500 ml</t>
        </is>
      </c>
      <c r="C3128" t="inlineStr">
        <is>
          <t>nutritionally_complete</t>
        </is>
      </c>
      <c r="D3128" s="10" t="inlineStr">
        <is>
          <t>UNKNOWN</t>
        </is>
      </c>
      <c r="E3128" t="inlineStr">
        <is>
          <t>N/A</t>
        </is>
      </c>
      <c r="F3128" t="inlineStr">
        <is>
          <t>True</t>
        </is>
      </c>
      <c r="G3128" t="inlineStr">
        <is>
          <t>Cannot determine 'nutritionally_complete' for this product</t>
        </is>
      </c>
    </row>
    <row r="3129">
      <c r="A3129" t="inlineStr">
        <is>
          <t>2.126</t>
        </is>
      </c>
      <c r="B3129" t="inlineStr">
        <is>
          <t>Isosource Standard 500 ml</t>
        </is>
      </c>
      <c r="C3129" t="inlineStr">
        <is>
          <t>formulation</t>
        </is>
      </c>
      <c r="D3129" s="9" t="inlineStr">
        <is>
          <t>PASS</t>
        </is>
      </c>
      <c r="E3129" t="inlineStr">
        <is>
          <t>liquid</t>
        </is>
      </c>
      <c r="F3129" t="inlineStr">
        <is>
          <t>liquid</t>
        </is>
      </c>
      <c r="G3129" t="inlineStr"/>
    </row>
    <row r="3130">
      <c r="A3130" t="inlineStr">
        <is>
          <t>2.126</t>
        </is>
      </c>
      <c r="B3130" t="inlineStr">
        <is>
          <t>Isosource Standard 1000 ml</t>
        </is>
      </c>
      <c r="C3130" t="inlineStr">
        <is>
          <t>nutritionally_complete</t>
        </is>
      </c>
      <c r="D3130" s="10" t="inlineStr">
        <is>
          <t>UNKNOWN</t>
        </is>
      </c>
      <c r="E3130" t="inlineStr">
        <is>
          <t>N/A</t>
        </is>
      </c>
      <c r="F3130" t="inlineStr">
        <is>
          <t>True</t>
        </is>
      </c>
      <c r="G3130" t="inlineStr">
        <is>
          <t>Cannot determine 'nutritionally_complete' for this product</t>
        </is>
      </c>
    </row>
    <row r="3131">
      <c r="A3131" t="inlineStr">
        <is>
          <t>2.126</t>
        </is>
      </c>
      <c r="B3131" t="inlineStr">
        <is>
          <t>Isosource Standard 1000 ml</t>
        </is>
      </c>
      <c r="C3131" t="inlineStr">
        <is>
          <t>formulation</t>
        </is>
      </c>
      <c r="D3131" s="9" t="inlineStr">
        <is>
          <t>PASS</t>
        </is>
      </c>
      <c r="E3131" t="inlineStr">
        <is>
          <t>liquid</t>
        </is>
      </c>
      <c r="F3131" t="inlineStr">
        <is>
          <t>liquid</t>
        </is>
      </c>
      <c r="G3131" t="inlineStr"/>
    </row>
    <row r="3132">
      <c r="A3132" t="inlineStr">
        <is>
          <t>2.126</t>
        </is>
      </c>
      <c r="B3132" t="inlineStr">
        <is>
          <t>Isosource Standard Fibre 500 ml</t>
        </is>
      </c>
      <c r="C3132" t="inlineStr">
        <is>
          <t>nutritionally_complete</t>
        </is>
      </c>
      <c r="D3132" s="10" t="inlineStr">
        <is>
          <t>UNKNOWN</t>
        </is>
      </c>
      <c r="E3132" t="inlineStr">
        <is>
          <t>N/A</t>
        </is>
      </c>
      <c r="F3132" t="inlineStr">
        <is>
          <t>True</t>
        </is>
      </c>
      <c r="G3132" t="inlineStr">
        <is>
          <t>Cannot determine 'nutritionally_complete' for this product</t>
        </is>
      </c>
    </row>
    <row r="3133">
      <c r="A3133" t="inlineStr">
        <is>
          <t>2.126</t>
        </is>
      </c>
      <c r="B3133" t="inlineStr">
        <is>
          <t>Isosource Standard Fibre 500 ml</t>
        </is>
      </c>
      <c r="C3133" t="inlineStr">
        <is>
          <t>formulation</t>
        </is>
      </c>
      <c r="D3133" s="9" t="inlineStr">
        <is>
          <t>PASS</t>
        </is>
      </c>
      <c r="E3133" t="inlineStr">
        <is>
          <t>liquid</t>
        </is>
      </c>
      <c r="F3133" t="inlineStr">
        <is>
          <t>liquid</t>
        </is>
      </c>
      <c r="G3133" t="inlineStr"/>
    </row>
    <row r="3134">
      <c r="A3134" t="inlineStr">
        <is>
          <t>2.127</t>
        </is>
      </c>
      <c r="B3134" t="inlineStr">
        <is>
          <t>Isosource Standard 500 ml</t>
        </is>
      </c>
      <c r="C3134" t="inlineStr">
        <is>
          <t>formulation</t>
        </is>
      </c>
      <c r="D3134" s="11" t="inlineStr">
        <is>
          <t>FAIL</t>
        </is>
      </c>
      <c r="E3134" t="inlineStr">
        <is>
          <t>liquid</t>
        </is>
      </c>
      <c r="F3134" t="inlineStr">
        <is>
          <t>emulsion</t>
        </is>
      </c>
      <c r="G3134" t="inlineStr">
        <is>
          <t>'liquid' != 'emulsion'</t>
        </is>
      </c>
    </row>
    <row r="3135">
      <c r="A3135" t="inlineStr">
        <is>
          <t>2.127</t>
        </is>
      </c>
      <c r="B3135" t="inlineStr">
        <is>
          <t>Isosource Standard 1000 ml</t>
        </is>
      </c>
      <c r="C3135" t="inlineStr">
        <is>
          <t>formulation</t>
        </is>
      </c>
      <c r="D3135" s="11" t="inlineStr">
        <is>
          <t>FAIL</t>
        </is>
      </c>
      <c r="E3135" t="inlineStr">
        <is>
          <t>liquid</t>
        </is>
      </c>
      <c r="F3135" t="inlineStr">
        <is>
          <t>emulsion</t>
        </is>
      </c>
      <c r="G3135" t="inlineStr">
        <is>
          <t>'liquid' != 'emulsion'</t>
        </is>
      </c>
    </row>
    <row r="3136">
      <c r="A3136" t="inlineStr">
        <is>
          <t>2.127</t>
        </is>
      </c>
      <c r="B3136" t="inlineStr">
        <is>
          <t>Isosource Standard Fibre 500 ml</t>
        </is>
      </c>
      <c r="C3136" t="inlineStr">
        <is>
          <t>formulation</t>
        </is>
      </c>
      <c r="D3136" s="11" t="inlineStr">
        <is>
          <t>FAIL</t>
        </is>
      </c>
      <c r="E3136" t="inlineStr">
        <is>
          <t>liquid</t>
        </is>
      </c>
      <c r="F3136" t="inlineStr">
        <is>
          <t>emulsion</t>
        </is>
      </c>
      <c r="G3136" t="inlineStr">
        <is>
          <t>'liquid' != 'emulsion'</t>
        </is>
      </c>
    </row>
    <row r="3137">
      <c r="A3137" t="inlineStr">
        <is>
          <t>2.128</t>
        </is>
      </c>
      <c r="B3137" t="inlineStr">
        <is>
          <t>Resource Junior powder 400g</t>
        </is>
      </c>
      <c r="C3137" t="inlineStr">
        <is>
          <t>formulation</t>
        </is>
      </c>
      <c r="D3137" s="9" t="inlineStr">
        <is>
          <t>PASS</t>
        </is>
      </c>
      <c r="E3137" t="inlineStr">
        <is>
          <t>powder</t>
        </is>
      </c>
      <c r="F3137" t="inlineStr">
        <is>
          <t>powder</t>
        </is>
      </c>
      <c r="G3137" t="inlineStr"/>
    </row>
    <row r="3138">
      <c r="A3138" t="inlineStr">
        <is>
          <t>2.128</t>
        </is>
      </c>
      <c r="B3138" t="inlineStr">
        <is>
          <t>Althera HMO powder 400g</t>
        </is>
      </c>
      <c r="C3138" t="inlineStr">
        <is>
          <t>formulation</t>
        </is>
      </c>
      <c r="D3138" s="9" t="inlineStr">
        <is>
          <t>PASS</t>
        </is>
      </c>
      <c r="E3138" t="inlineStr">
        <is>
          <t>powder</t>
        </is>
      </c>
      <c r="F3138" t="inlineStr">
        <is>
          <t>powder</t>
        </is>
      </c>
      <c r="G3138" t="inlineStr"/>
    </row>
    <row r="3139">
      <c r="A3139" t="inlineStr">
        <is>
          <t>2.128</t>
        </is>
      </c>
      <c r="B3139" t="inlineStr">
        <is>
          <t>Alfamino HMO powder 400g</t>
        </is>
      </c>
      <c r="C3139" t="inlineStr">
        <is>
          <t>formulation</t>
        </is>
      </c>
      <c r="D3139" s="9" t="inlineStr">
        <is>
          <t>PASS</t>
        </is>
      </c>
      <c r="E3139" t="inlineStr">
        <is>
          <t>powder</t>
        </is>
      </c>
      <c r="F3139" t="inlineStr">
        <is>
          <t>powder</t>
        </is>
      </c>
      <c r="G3139" t="inlineStr"/>
    </row>
    <row r="3140">
      <c r="A3140" t="inlineStr">
        <is>
          <t>2.129</t>
        </is>
      </c>
      <c r="B3140" t="inlineStr">
        <is>
          <t>Resource Instant Protein powder 400g</t>
        </is>
      </c>
      <c r="C3140" t="inlineStr">
        <is>
          <t>carbohydrates</t>
        </is>
      </c>
      <c r="D3140" s="9" t="inlineStr">
        <is>
          <t>PASS</t>
        </is>
      </c>
      <c r="E3140" t="inlineStr">
        <is>
          <t>0.5 g/100g</t>
        </is>
      </c>
      <c r="F3140" t="inlineStr">
        <is>
          <t>&lt;= 55.0 g/100g</t>
        </is>
      </c>
      <c r="G3140" t="inlineStr"/>
    </row>
    <row r="3141">
      <c r="A3141" t="inlineStr">
        <is>
          <t>2.129</t>
        </is>
      </c>
      <c r="B3141" t="inlineStr">
        <is>
          <t>Resource Instant Protein powder 400g</t>
        </is>
      </c>
      <c r="C3141" t="inlineStr">
        <is>
          <t>hypoallergenic</t>
        </is>
      </c>
      <c r="D3141" s="10" t="inlineStr">
        <is>
          <t>UNKNOWN</t>
        </is>
      </c>
      <c r="E3141" t="inlineStr">
        <is>
          <t>N/A</t>
        </is>
      </c>
      <c r="F3141" t="inlineStr">
        <is>
          <t>True</t>
        </is>
      </c>
      <c r="G3141" t="inlineStr">
        <is>
          <t>Cannot determine 'hypoallergenic' for this product</t>
        </is>
      </c>
    </row>
    <row r="3142">
      <c r="A3142" t="inlineStr">
        <is>
          <t>2.129</t>
        </is>
      </c>
      <c r="B3142" t="inlineStr">
        <is>
          <t>Resource Instant Protein powder 400g</t>
        </is>
      </c>
      <c r="C3142" t="inlineStr">
        <is>
          <t>formulation</t>
        </is>
      </c>
      <c r="D3142" s="9" t="inlineStr">
        <is>
          <t>PASS</t>
        </is>
      </c>
      <c r="E3142" t="inlineStr">
        <is>
          <t>powder</t>
        </is>
      </c>
      <c r="F3142" t="inlineStr">
        <is>
          <t>powder</t>
        </is>
      </c>
      <c r="G3142" t="inlineStr"/>
    </row>
    <row r="3143">
      <c r="A3143" t="inlineStr">
        <is>
          <t>2.129</t>
        </is>
      </c>
      <c r="B3143" t="inlineStr">
        <is>
          <t>Modulen IBD powder 400g</t>
        </is>
      </c>
      <c r="C3143" t="inlineStr">
        <is>
          <t>carbohydrates</t>
        </is>
      </c>
      <c r="D3143" s="9" t="inlineStr">
        <is>
          <t>PASS</t>
        </is>
      </c>
      <c r="E3143" t="inlineStr">
        <is>
          <t>54.0 g/100g</t>
        </is>
      </c>
      <c r="F3143" t="inlineStr">
        <is>
          <t>&lt;= 55.0 g/100g</t>
        </is>
      </c>
      <c r="G3143" t="inlineStr"/>
    </row>
    <row r="3144">
      <c r="A3144" t="inlineStr">
        <is>
          <t>2.129</t>
        </is>
      </c>
      <c r="B3144" t="inlineStr">
        <is>
          <t>Modulen IBD powder 400g</t>
        </is>
      </c>
      <c r="C3144" t="inlineStr">
        <is>
          <t>hypoallergenic</t>
        </is>
      </c>
      <c r="D3144" s="10" t="inlineStr">
        <is>
          <t>UNKNOWN</t>
        </is>
      </c>
      <c r="E3144" t="inlineStr">
        <is>
          <t>N/A</t>
        </is>
      </c>
      <c r="F3144" t="inlineStr">
        <is>
          <t>True</t>
        </is>
      </c>
      <c r="G3144" t="inlineStr">
        <is>
          <t>Cannot determine 'hypoallergenic' for this product</t>
        </is>
      </c>
    </row>
    <row r="3145">
      <c r="A3145" t="inlineStr">
        <is>
          <t>2.129</t>
        </is>
      </c>
      <c r="B3145" t="inlineStr">
        <is>
          <t>Modulen IBD powder 400g</t>
        </is>
      </c>
      <c r="C3145" t="inlineStr">
        <is>
          <t>formulation</t>
        </is>
      </c>
      <c r="D3145" s="9" t="inlineStr">
        <is>
          <t>PASS</t>
        </is>
      </c>
      <c r="E3145" t="inlineStr">
        <is>
          <t>powder</t>
        </is>
      </c>
      <c r="F3145" t="inlineStr">
        <is>
          <t>powder</t>
        </is>
      </c>
      <c r="G3145" t="inlineStr"/>
    </row>
    <row r="3146">
      <c r="A3146" t="inlineStr">
        <is>
          <t>2.129</t>
        </is>
      </c>
      <c r="B3146" t="inlineStr">
        <is>
          <t>Althera HMO powder 400g</t>
        </is>
      </c>
      <c r="C3146" t="inlineStr">
        <is>
          <t>carbohydrates</t>
        </is>
      </c>
      <c r="D3146" s="10" t="inlineStr">
        <is>
          <t>UNKNOWN</t>
        </is>
      </c>
      <c r="E3146" t="inlineStr">
        <is>
          <t>7.4</t>
        </is>
      </c>
      <c r="F3146" t="inlineStr">
        <is>
          <t>&lt;= 55.0 g/100g</t>
        </is>
      </c>
      <c r="G3146" t="inlineStr">
        <is>
          <t>Incompatible units for 'carbohydrates': product is g/100ml, requirement is g/100g</t>
        </is>
      </c>
    </row>
    <row r="3147">
      <c r="A3147" t="inlineStr">
        <is>
          <t>2.129</t>
        </is>
      </c>
      <c r="B3147" t="inlineStr">
        <is>
          <t>Althera HMO powder 400g</t>
        </is>
      </c>
      <c r="C3147" t="inlineStr">
        <is>
          <t>hypoallergenic</t>
        </is>
      </c>
      <c r="D3147" s="10" t="inlineStr">
        <is>
          <t>UNKNOWN</t>
        </is>
      </c>
      <c r="E3147" t="inlineStr">
        <is>
          <t>N/A</t>
        </is>
      </c>
      <c r="F3147" t="inlineStr">
        <is>
          <t>True</t>
        </is>
      </c>
      <c r="G3147" t="inlineStr">
        <is>
          <t>Cannot determine 'hypoallergenic' for this product</t>
        </is>
      </c>
    </row>
    <row r="3148">
      <c r="A3148" t="inlineStr">
        <is>
          <t>2.129</t>
        </is>
      </c>
      <c r="B3148" t="inlineStr">
        <is>
          <t>Althera HMO powder 400g</t>
        </is>
      </c>
      <c r="C3148" t="inlineStr">
        <is>
          <t>formulation</t>
        </is>
      </c>
      <c r="D3148" s="9" t="inlineStr">
        <is>
          <t>PASS</t>
        </is>
      </c>
      <c r="E3148" t="inlineStr">
        <is>
          <t>powder</t>
        </is>
      </c>
      <c r="F3148" t="inlineStr">
        <is>
          <t>powder</t>
        </is>
      </c>
      <c r="G3148" t="inlineStr"/>
    </row>
    <row r="3149">
      <c r="A3149" t="inlineStr">
        <is>
          <t>3.1</t>
        </is>
      </c>
      <c r="B3149" t="inlineStr">
        <is>
          <t>Isosource Standard 500 ml</t>
        </is>
      </c>
      <c r="C3149" t="inlineStr">
        <is>
          <t>formulation</t>
        </is>
      </c>
      <c r="D3149" s="11" t="inlineStr">
        <is>
          <t>FAIL</t>
        </is>
      </c>
      <c r="E3149" t="inlineStr">
        <is>
          <t>liquid</t>
        </is>
      </c>
      <c r="F3149" t="inlineStr">
        <is>
          <t>emulsion</t>
        </is>
      </c>
      <c r="G3149" t="inlineStr">
        <is>
          <t>'liquid' != 'emulsion'</t>
        </is>
      </c>
    </row>
    <row r="3150">
      <c r="A3150" t="inlineStr">
        <is>
          <t>3.1</t>
        </is>
      </c>
      <c r="B3150" t="inlineStr">
        <is>
          <t>Isosource Standard 500 ml</t>
        </is>
      </c>
      <c r="C3150" t="inlineStr">
        <is>
          <t>route</t>
        </is>
      </c>
      <c r="D3150" s="9" t="inlineStr">
        <is>
          <t>PASS</t>
        </is>
      </c>
      <c r="E3150" t="inlineStr">
        <is>
          <t>enteral</t>
        </is>
      </c>
      <c r="F3150" t="inlineStr">
        <is>
          <t>enteral</t>
        </is>
      </c>
      <c r="G3150" t="inlineStr"/>
    </row>
    <row r="3151">
      <c r="A3151" t="inlineStr">
        <is>
          <t>3.1</t>
        </is>
      </c>
      <c r="B3151" t="inlineStr">
        <is>
          <t>Isosource Standard 1000 ml</t>
        </is>
      </c>
      <c r="C3151" t="inlineStr">
        <is>
          <t>formulation</t>
        </is>
      </c>
      <c r="D3151" s="11" t="inlineStr">
        <is>
          <t>FAIL</t>
        </is>
      </c>
      <c r="E3151" t="inlineStr">
        <is>
          <t>liquid</t>
        </is>
      </c>
      <c r="F3151" t="inlineStr">
        <is>
          <t>emulsion</t>
        </is>
      </c>
      <c r="G3151" t="inlineStr">
        <is>
          <t>'liquid' != 'emulsion'</t>
        </is>
      </c>
    </row>
    <row r="3152">
      <c r="A3152" t="inlineStr">
        <is>
          <t>3.1</t>
        </is>
      </c>
      <c r="B3152" t="inlineStr">
        <is>
          <t>Isosource Standard 1000 ml</t>
        </is>
      </c>
      <c r="C3152" t="inlineStr">
        <is>
          <t>route</t>
        </is>
      </c>
      <c r="D3152" s="9" t="inlineStr">
        <is>
          <t>PASS</t>
        </is>
      </c>
      <c r="E3152" t="inlineStr">
        <is>
          <t>enteral</t>
        </is>
      </c>
      <c r="F3152" t="inlineStr">
        <is>
          <t>enteral</t>
        </is>
      </c>
      <c r="G3152" t="inlineStr"/>
    </row>
    <row r="3153">
      <c r="A3153" t="inlineStr">
        <is>
          <t>3.1</t>
        </is>
      </c>
      <c r="B3153" t="inlineStr">
        <is>
          <t>Isosource Standard Fibre 500 ml</t>
        </is>
      </c>
      <c r="C3153" t="inlineStr">
        <is>
          <t>formulation</t>
        </is>
      </c>
      <c r="D3153" s="11" t="inlineStr">
        <is>
          <t>FAIL</t>
        </is>
      </c>
      <c r="E3153" t="inlineStr">
        <is>
          <t>liquid</t>
        </is>
      </c>
      <c r="F3153" t="inlineStr">
        <is>
          <t>emulsion</t>
        </is>
      </c>
      <c r="G3153" t="inlineStr">
        <is>
          <t>'liquid' != 'emulsion'</t>
        </is>
      </c>
    </row>
    <row r="3154">
      <c r="A3154" t="inlineStr">
        <is>
          <t>3.1</t>
        </is>
      </c>
      <c r="B3154" t="inlineStr">
        <is>
          <t>Isosource Standard Fibre 500 ml</t>
        </is>
      </c>
      <c r="C3154" t="inlineStr">
        <is>
          <t>route</t>
        </is>
      </c>
      <c r="D3154" s="9" t="inlineStr">
        <is>
          <t>PASS</t>
        </is>
      </c>
      <c r="E3154" t="inlineStr">
        <is>
          <t>enteral</t>
        </is>
      </c>
      <c r="F3154" t="inlineStr">
        <is>
          <t>enteral</t>
        </is>
      </c>
      <c r="G3154" t="inlineStr"/>
    </row>
    <row r="3155">
      <c r="A3155" t="inlineStr">
        <is>
          <t>3.1.1</t>
        </is>
      </c>
      <c r="B3155" t="inlineStr">
        <is>
          <t>Isosource Standard 500 ml</t>
        </is>
      </c>
      <c r="C3155" t="inlineStr">
        <is>
          <t>volume</t>
        </is>
      </c>
      <c r="D3155" s="11" t="inlineStr">
        <is>
          <t>FAIL</t>
        </is>
      </c>
      <c r="E3155" t="inlineStr">
        <is>
          <t>500.0 ml</t>
        </is>
      </c>
      <c r="F3155">
        <f> 100.0 ml</f>
        <v/>
      </c>
      <c r="G3155" t="inlineStr">
        <is>
          <t>500.0 ml != 100.0 ml</t>
        </is>
      </c>
    </row>
    <row r="3156">
      <c r="A3156" t="inlineStr">
        <is>
          <t>3.1.1</t>
        </is>
      </c>
      <c r="B3156" t="inlineStr">
        <is>
          <t>Isosource Standard 500 ml</t>
        </is>
      </c>
      <c r="C3156" t="inlineStr">
        <is>
          <t>atc_code</t>
        </is>
      </c>
      <c r="D3156" s="10" t="inlineStr">
        <is>
          <t>UNKNOWN</t>
        </is>
      </c>
      <c r="E3156" t="inlineStr">
        <is>
          <t>N/A</t>
        </is>
      </c>
      <c r="F3156">
        <f> B05XB02 </f>
        <v/>
      </c>
      <c r="G3156" t="inlineStr">
        <is>
          <t>No evaluator for 'atc_code' (categorical) — not verified</t>
        </is>
      </c>
    </row>
    <row r="3157">
      <c r="A3157" t="inlineStr">
        <is>
          <t>3.1.1</t>
        </is>
      </c>
      <c r="B3157" t="inlineStr">
        <is>
          <t>Isosource Standard 500 ml</t>
        </is>
      </c>
      <c r="C3157" t="inlineStr">
        <is>
          <t>formulation</t>
        </is>
      </c>
      <c r="D3157" s="11" t="inlineStr">
        <is>
          <t>FAIL</t>
        </is>
      </c>
      <c r="E3157" t="inlineStr">
        <is>
          <t>liquid</t>
        </is>
      </c>
      <c r="F3157" t="inlineStr">
        <is>
          <t>solution</t>
        </is>
      </c>
      <c r="G3157" t="inlineStr">
        <is>
          <t>'liquid' != 'solution'</t>
        </is>
      </c>
    </row>
    <row r="3158">
      <c r="A3158" t="inlineStr">
        <is>
          <t>3.1.1</t>
        </is>
      </c>
      <c r="B3158" t="inlineStr">
        <is>
          <t>Isosource Standard 1000 ml</t>
        </is>
      </c>
      <c r="C3158" t="inlineStr">
        <is>
          <t>volume</t>
        </is>
      </c>
      <c r="D3158" s="11" t="inlineStr">
        <is>
          <t>FAIL</t>
        </is>
      </c>
      <c r="E3158" t="inlineStr">
        <is>
          <t>1000.0 ml</t>
        </is>
      </c>
      <c r="F3158">
        <f> 100.0 ml</f>
        <v/>
      </c>
      <c r="G3158" t="inlineStr">
        <is>
          <t>1000.0 ml != 100.0 ml</t>
        </is>
      </c>
    </row>
    <row r="3159">
      <c r="A3159" t="inlineStr">
        <is>
          <t>3.1.1</t>
        </is>
      </c>
      <c r="B3159" t="inlineStr">
        <is>
          <t>Isosource Standard 1000 ml</t>
        </is>
      </c>
      <c r="C3159" t="inlineStr">
        <is>
          <t>atc_code</t>
        </is>
      </c>
      <c r="D3159" s="10" t="inlineStr">
        <is>
          <t>UNKNOWN</t>
        </is>
      </c>
      <c r="E3159" t="inlineStr">
        <is>
          <t>N/A</t>
        </is>
      </c>
      <c r="F3159">
        <f> B05XB02 </f>
        <v/>
      </c>
      <c r="G3159" t="inlineStr">
        <is>
          <t>No evaluator for 'atc_code' (categorical) — not verified</t>
        </is>
      </c>
    </row>
    <row r="3160">
      <c r="A3160" t="inlineStr">
        <is>
          <t>3.1.1</t>
        </is>
      </c>
      <c r="B3160" t="inlineStr">
        <is>
          <t>Isosource Standard 1000 ml</t>
        </is>
      </c>
      <c r="C3160" t="inlineStr">
        <is>
          <t>formulation</t>
        </is>
      </c>
      <c r="D3160" s="11" t="inlineStr">
        <is>
          <t>FAIL</t>
        </is>
      </c>
      <c r="E3160" t="inlineStr">
        <is>
          <t>liquid</t>
        </is>
      </c>
      <c r="F3160" t="inlineStr">
        <is>
          <t>solution</t>
        </is>
      </c>
      <c r="G3160" t="inlineStr">
        <is>
          <t>'liquid' != 'solution'</t>
        </is>
      </c>
    </row>
    <row r="3161">
      <c r="A3161" t="inlineStr">
        <is>
          <t>3.1.1</t>
        </is>
      </c>
      <c r="B3161" t="inlineStr">
        <is>
          <t>Isosource Standard Fibre 500 ml</t>
        </is>
      </c>
      <c r="C3161" t="inlineStr">
        <is>
          <t>volume</t>
        </is>
      </c>
      <c r="D3161" s="11" t="inlineStr">
        <is>
          <t>FAIL</t>
        </is>
      </c>
      <c r="E3161" t="inlineStr">
        <is>
          <t>500.0 ml</t>
        </is>
      </c>
      <c r="F3161">
        <f> 100.0 ml</f>
        <v/>
      </c>
      <c r="G3161" t="inlineStr">
        <is>
          <t>500.0 ml != 100.0 ml</t>
        </is>
      </c>
    </row>
    <row r="3162">
      <c r="A3162" t="inlineStr">
        <is>
          <t>3.1.1</t>
        </is>
      </c>
      <c r="B3162" t="inlineStr">
        <is>
          <t>Isosource Standard Fibre 500 ml</t>
        </is>
      </c>
      <c r="C3162" t="inlineStr">
        <is>
          <t>atc_code</t>
        </is>
      </c>
      <c r="D3162" s="10" t="inlineStr">
        <is>
          <t>UNKNOWN</t>
        </is>
      </c>
      <c r="E3162" t="inlineStr">
        <is>
          <t>N/A</t>
        </is>
      </c>
      <c r="F3162">
        <f> B05XB02 </f>
        <v/>
      </c>
      <c r="G3162" t="inlineStr">
        <is>
          <t>No evaluator for 'atc_code' (categorical) — not verified</t>
        </is>
      </c>
    </row>
    <row r="3163">
      <c r="A3163" t="inlineStr">
        <is>
          <t>3.1.1</t>
        </is>
      </c>
      <c r="B3163" t="inlineStr">
        <is>
          <t>Isosource Standard Fibre 500 ml</t>
        </is>
      </c>
      <c r="C3163" t="inlineStr">
        <is>
          <t>formulation</t>
        </is>
      </c>
      <c r="D3163" s="11" t="inlineStr">
        <is>
          <t>FAIL</t>
        </is>
      </c>
      <c r="E3163" t="inlineStr">
        <is>
          <t>liquid</t>
        </is>
      </c>
      <c r="F3163" t="inlineStr">
        <is>
          <t>solution</t>
        </is>
      </c>
      <c r="G3163" t="inlineStr">
        <is>
          <t>'liquid' != 'solution'</t>
        </is>
      </c>
    </row>
    <row r="3164">
      <c r="A3164" t="inlineStr">
        <is>
          <t>3.1.2</t>
        </is>
      </c>
      <c r="B3164" t="inlineStr">
        <is>
          <t>Isosource Standard 500 ml</t>
        </is>
      </c>
      <c r="C3164" t="inlineStr">
        <is>
          <t>energy</t>
        </is>
      </c>
      <c r="D3164" s="9" t="inlineStr">
        <is>
          <t>PASS</t>
        </is>
      </c>
      <c r="E3164" t="inlineStr">
        <is>
          <t>103.0 kcal/100ml</t>
        </is>
      </c>
      <c r="F3164" t="inlineStr">
        <is>
          <t>&gt;= 110.00000000000001 kcal/100ml</t>
        </is>
      </c>
      <c r="G3164" t="inlineStr"/>
    </row>
    <row r="3165">
      <c r="A3165" t="inlineStr">
        <is>
          <t>3.1.2</t>
        </is>
      </c>
      <c r="B3165" t="inlineStr">
        <is>
          <t>Isosource Standard 500 ml</t>
        </is>
      </c>
      <c r="C3165" t="inlineStr">
        <is>
          <t>osmolarity</t>
        </is>
      </c>
      <c r="D3165" s="9" t="inlineStr">
        <is>
          <t>PASS</t>
        </is>
      </c>
      <c r="E3165" t="inlineStr">
        <is>
          <t>234.0 mOsm/l</t>
        </is>
      </c>
      <c r="F3165" t="inlineStr">
        <is>
          <t>&lt;= 1550.0 mOsm/l</t>
        </is>
      </c>
      <c r="G3165" t="inlineStr"/>
    </row>
    <row r="3166">
      <c r="A3166" t="inlineStr">
        <is>
          <t>3.1.2</t>
        </is>
      </c>
      <c r="B3166" t="inlineStr">
        <is>
          <t>Isosource Standard 500 ml</t>
        </is>
      </c>
      <c r="C3166" t="inlineStr">
        <is>
          <t>volume</t>
        </is>
      </c>
      <c r="D3166" s="9" t="inlineStr">
        <is>
          <t>PASS</t>
        </is>
      </c>
      <c r="E3166" t="inlineStr">
        <is>
          <t>500.0 ml</t>
        </is>
      </c>
      <c r="F3166" t="inlineStr">
        <is>
          <t>400.0-700.0 ml</t>
        </is>
      </c>
      <c r="G3166" t="inlineStr"/>
    </row>
    <row r="3167">
      <c r="A3167" t="inlineStr">
        <is>
          <t>3.1.2</t>
        </is>
      </c>
      <c r="B3167" t="inlineStr">
        <is>
          <t>Isosource Standard 500 ml</t>
        </is>
      </c>
      <c r="C3167" t="inlineStr">
        <is>
          <t>amino_acids</t>
        </is>
      </c>
      <c r="D3167" s="10" t="inlineStr">
        <is>
          <t>UNKNOWN</t>
        </is>
      </c>
      <c r="E3167" t="inlineStr">
        <is>
          <t>N/A</t>
        </is>
      </c>
      <c r="F3167" t="inlineStr">
        <is>
          <t>&gt;= 50.0 g/1000ml</t>
        </is>
      </c>
      <c r="G3167" t="inlineStr">
        <is>
          <t>Product has no value for 'amino_acids'</t>
        </is>
      </c>
    </row>
    <row r="3168">
      <c r="A3168" t="inlineStr">
        <is>
          <t>3.1.2</t>
        </is>
      </c>
      <c r="B3168" t="inlineStr">
        <is>
          <t>Isosource Standard 500 ml</t>
        </is>
      </c>
      <c r="C3168" t="inlineStr">
        <is>
          <t>fish_oil</t>
        </is>
      </c>
      <c r="D3168" s="10" t="inlineStr">
        <is>
          <t>UNKNOWN</t>
        </is>
      </c>
      <c r="E3168" t="inlineStr">
        <is>
          <t>N/A</t>
        </is>
      </c>
      <c r="F3168" t="inlineStr">
        <is>
          <t>&gt;= 0.5 g/1000ml</t>
        </is>
      </c>
      <c r="G3168" t="inlineStr">
        <is>
          <t>Product has no value for 'fish_oil'</t>
        </is>
      </c>
    </row>
    <row r="3169">
      <c r="A3169" t="inlineStr">
        <is>
          <t>3.1.2</t>
        </is>
      </c>
      <c r="B3169" t="inlineStr">
        <is>
          <t>Isosource Standard 500 ml</t>
        </is>
      </c>
      <c r="C3169" t="inlineStr">
        <is>
          <t>atc_code</t>
        </is>
      </c>
      <c r="D3169" s="10" t="inlineStr">
        <is>
          <t>UNKNOWN</t>
        </is>
      </c>
      <c r="E3169" t="inlineStr">
        <is>
          <t>N/A</t>
        </is>
      </c>
      <c r="F3169">
        <f> B05BA10 </f>
        <v/>
      </c>
      <c r="G3169" t="inlineStr">
        <is>
          <t>No evaluator for 'atc_code' (categorical) — not verified</t>
        </is>
      </c>
    </row>
    <row r="3170">
      <c r="A3170" t="inlineStr">
        <is>
          <t>3.1.2</t>
        </is>
      </c>
      <c r="B3170" t="inlineStr">
        <is>
          <t>Isosource Standard 500 ml</t>
        </is>
      </c>
      <c r="C3170" t="inlineStr">
        <is>
          <t>contains_amino_acids</t>
        </is>
      </c>
      <c r="D3170" s="10" t="inlineStr">
        <is>
          <t>UNKNOWN</t>
        </is>
      </c>
      <c r="E3170" t="inlineStr">
        <is>
          <t>N/A</t>
        </is>
      </c>
      <c r="F3170" t="inlineStr">
        <is>
          <t>True</t>
        </is>
      </c>
      <c r="G3170" t="inlineStr">
        <is>
          <t>Cannot determine 'contains_amino_acids' for this product</t>
        </is>
      </c>
    </row>
    <row r="3171">
      <c r="A3171" t="inlineStr">
        <is>
          <t>3.1.2</t>
        </is>
      </c>
      <c r="B3171" t="inlineStr">
        <is>
          <t>Isosource Standard 500 ml</t>
        </is>
      </c>
      <c r="C3171" t="inlineStr">
        <is>
          <t>formulation</t>
        </is>
      </c>
      <c r="D3171" s="11" t="inlineStr">
        <is>
          <t>FAIL</t>
        </is>
      </c>
      <c r="E3171" t="inlineStr">
        <is>
          <t>liquid</t>
        </is>
      </c>
      <c r="F3171" t="inlineStr">
        <is>
          <t>emulsion</t>
        </is>
      </c>
      <c r="G3171" t="inlineStr">
        <is>
          <t>'liquid' != 'emulsion'</t>
        </is>
      </c>
    </row>
    <row r="3172">
      <c r="A3172" t="inlineStr">
        <is>
          <t>3.1.2</t>
        </is>
      </c>
      <c r="B3172" t="inlineStr">
        <is>
          <t>Isosource Standard 500 ml</t>
        </is>
      </c>
      <c r="C3172" t="inlineStr">
        <is>
          <t>system_type</t>
        </is>
      </c>
      <c r="D3172" s="10" t="inlineStr">
        <is>
          <t>UNKNOWN</t>
        </is>
      </c>
      <c r="E3172" t="inlineStr">
        <is>
          <t>N/A</t>
        </is>
      </c>
      <c r="F3172">
        <f> three_chamber </f>
        <v/>
      </c>
      <c r="G3172" t="inlineStr">
        <is>
          <t>No evaluator for 'system_type' (categorical) — not verified</t>
        </is>
      </c>
    </row>
    <row r="3173">
      <c r="A3173" t="inlineStr">
        <is>
          <t>3.1.2</t>
        </is>
      </c>
      <c r="B3173" t="inlineStr">
        <is>
          <t>Isosource Standard Fibre 500 ml</t>
        </is>
      </c>
      <c r="C3173" t="inlineStr">
        <is>
          <t>energy</t>
        </is>
      </c>
      <c r="D3173" s="9" t="inlineStr">
        <is>
          <t>PASS</t>
        </is>
      </c>
      <c r="E3173" t="inlineStr">
        <is>
          <t>103.0 kcal/100ml</t>
        </is>
      </c>
      <c r="F3173" t="inlineStr">
        <is>
          <t>&gt;= 110.00000000000001 kcal/100ml</t>
        </is>
      </c>
      <c r="G3173" t="inlineStr"/>
    </row>
    <row r="3174">
      <c r="A3174" t="inlineStr">
        <is>
          <t>3.1.2</t>
        </is>
      </c>
      <c r="B3174" t="inlineStr">
        <is>
          <t>Isosource Standard Fibre 500 ml</t>
        </is>
      </c>
      <c r="C3174" t="inlineStr">
        <is>
          <t>osmolarity</t>
        </is>
      </c>
      <c r="D3174" s="9" t="inlineStr">
        <is>
          <t>PASS</t>
        </is>
      </c>
      <c r="E3174" t="inlineStr">
        <is>
          <t>249.0 mOsm/l</t>
        </is>
      </c>
      <c r="F3174" t="inlineStr">
        <is>
          <t>&lt;= 1550.0 mOsm/l</t>
        </is>
      </c>
      <c r="G3174" t="inlineStr"/>
    </row>
    <row r="3175">
      <c r="A3175" t="inlineStr">
        <is>
          <t>3.1.2</t>
        </is>
      </c>
      <c r="B3175" t="inlineStr">
        <is>
          <t>Isosource Standard Fibre 500 ml</t>
        </is>
      </c>
      <c r="C3175" t="inlineStr">
        <is>
          <t>volume</t>
        </is>
      </c>
      <c r="D3175" s="9" t="inlineStr">
        <is>
          <t>PASS</t>
        </is>
      </c>
      <c r="E3175" t="inlineStr">
        <is>
          <t>500.0 ml</t>
        </is>
      </c>
      <c r="F3175" t="inlineStr">
        <is>
          <t>400.0-700.0 ml</t>
        </is>
      </c>
      <c r="G3175" t="inlineStr"/>
    </row>
    <row r="3176">
      <c r="A3176" t="inlineStr">
        <is>
          <t>3.1.2</t>
        </is>
      </c>
      <c r="B3176" t="inlineStr">
        <is>
          <t>Isosource Standard Fibre 500 ml</t>
        </is>
      </c>
      <c r="C3176" t="inlineStr">
        <is>
          <t>amino_acids</t>
        </is>
      </c>
      <c r="D3176" s="10" t="inlineStr">
        <is>
          <t>UNKNOWN</t>
        </is>
      </c>
      <c r="E3176" t="inlineStr">
        <is>
          <t>N/A</t>
        </is>
      </c>
      <c r="F3176" t="inlineStr">
        <is>
          <t>&gt;= 50.0 g/1000ml</t>
        </is>
      </c>
      <c r="G3176" t="inlineStr">
        <is>
          <t>Product has no value for 'amino_acids'</t>
        </is>
      </c>
    </row>
    <row r="3177">
      <c r="A3177" t="inlineStr">
        <is>
          <t>3.1.2</t>
        </is>
      </c>
      <c r="B3177" t="inlineStr">
        <is>
          <t>Isosource Standard Fibre 500 ml</t>
        </is>
      </c>
      <c r="C3177" t="inlineStr">
        <is>
          <t>fish_oil</t>
        </is>
      </c>
      <c r="D3177" s="10" t="inlineStr">
        <is>
          <t>UNKNOWN</t>
        </is>
      </c>
      <c r="E3177" t="inlineStr">
        <is>
          <t>N/A</t>
        </is>
      </c>
      <c r="F3177" t="inlineStr">
        <is>
          <t>&gt;= 0.5 g/1000ml</t>
        </is>
      </c>
      <c r="G3177" t="inlineStr">
        <is>
          <t>Product has no value for 'fish_oil'</t>
        </is>
      </c>
    </row>
    <row r="3178">
      <c r="A3178" t="inlineStr">
        <is>
          <t>3.1.2</t>
        </is>
      </c>
      <c r="B3178" t="inlineStr">
        <is>
          <t>Isosource Standard Fibre 500 ml</t>
        </is>
      </c>
      <c r="C3178" t="inlineStr">
        <is>
          <t>atc_code</t>
        </is>
      </c>
      <c r="D3178" s="10" t="inlineStr">
        <is>
          <t>UNKNOWN</t>
        </is>
      </c>
      <c r="E3178" t="inlineStr">
        <is>
          <t>N/A</t>
        </is>
      </c>
      <c r="F3178">
        <f> B05BA10 </f>
        <v/>
      </c>
      <c r="G3178" t="inlineStr">
        <is>
          <t>No evaluator for 'atc_code' (categorical) — not verified</t>
        </is>
      </c>
    </row>
    <row r="3179">
      <c r="A3179" t="inlineStr">
        <is>
          <t>3.1.2</t>
        </is>
      </c>
      <c r="B3179" t="inlineStr">
        <is>
          <t>Isosource Standard Fibre 500 ml</t>
        </is>
      </c>
      <c r="C3179" t="inlineStr">
        <is>
          <t>contains_amino_acids</t>
        </is>
      </c>
      <c r="D3179" s="10" t="inlineStr">
        <is>
          <t>UNKNOWN</t>
        </is>
      </c>
      <c r="E3179" t="inlineStr">
        <is>
          <t>N/A</t>
        </is>
      </c>
      <c r="F3179" t="inlineStr">
        <is>
          <t>True</t>
        </is>
      </c>
      <c r="G3179" t="inlineStr">
        <is>
          <t>Cannot determine 'contains_amino_acids' for this product</t>
        </is>
      </c>
    </row>
    <row r="3180">
      <c r="A3180" t="inlineStr">
        <is>
          <t>3.1.2</t>
        </is>
      </c>
      <c r="B3180" t="inlineStr">
        <is>
          <t>Isosource Standard Fibre 500 ml</t>
        </is>
      </c>
      <c r="C3180" t="inlineStr">
        <is>
          <t>formulation</t>
        </is>
      </c>
      <c r="D3180" s="11" t="inlineStr">
        <is>
          <t>FAIL</t>
        </is>
      </c>
      <c r="E3180" t="inlineStr">
        <is>
          <t>liquid</t>
        </is>
      </c>
      <c r="F3180" t="inlineStr">
        <is>
          <t>emulsion</t>
        </is>
      </c>
      <c r="G3180" t="inlineStr">
        <is>
          <t>'liquid' != 'emulsion'</t>
        </is>
      </c>
    </row>
    <row r="3181">
      <c r="A3181" t="inlineStr">
        <is>
          <t>3.1.2</t>
        </is>
      </c>
      <c r="B3181" t="inlineStr">
        <is>
          <t>Isosource Standard Fibre 500 ml</t>
        </is>
      </c>
      <c r="C3181" t="inlineStr">
        <is>
          <t>system_type</t>
        </is>
      </c>
      <c r="D3181" s="10" t="inlineStr">
        <is>
          <t>UNKNOWN</t>
        </is>
      </c>
      <c r="E3181" t="inlineStr">
        <is>
          <t>N/A</t>
        </is>
      </c>
      <c r="F3181">
        <f> three_chamber </f>
        <v/>
      </c>
      <c r="G3181" t="inlineStr">
        <is>
          <t>No evaluator for 'system_type' (categorical) — not verified</t>
        </is>
      </c>
    </row>
    <row r="3182">
      <c r="A3182" t="inlineStr">
        <is>
          <t>3.1.2</t>
        </is>
      </c>
      <c r="B3182" t="inlineStr">
        <is>
          <t>Isosource Energy 500 ml</t>
        </is>
      </c>
      <c r="C3182" t="inlineStr">
        <is>
          <t>energy</t>
        </is>
      </c>
      <c r="D3182" s="9" t="inlineStr">
        <is>
          <t>PASS</t>
        </is>
      </c>
      <c r="E3182" t="inlineStr">
        <is>
          <t>159.0 kcal/100ml</t>
        </is>
      </c>
      <c r="F3182" t="inlineStr">
        <is>
          <t>&gt;= 110.00000000000001 kcal/100ml</t>
        </is>
      </c>
      <c r="G3182" t="inlineStr"/>
    </row>
    <row r="3183">
      <c r="A3183" t="inlineStr">
        <is>
          <t>3.1.2</t>
        </is>
      </c>
      <c r="B3183" t="inlineStr">
        <is>
          <t>Isosource Energy 500 ml</t>
        </is>
      </c>
      <c r="C3183" t="inlineStr">
        <is>
          <t>osmolarity</t>
        </is>
      </c>
      <c r="D3183" s="9" t="inlineStr">
        <is>
          <t>PASS</t>
        </is>
      </c>
      <c r="E3183" t="inlineStr">
        <is>
          <t>290.0 mOsm/l</t>
        </is>
      </c>
      <c r="F3183" t="inlineStr">
        <is>
          <t>&lt;= 1550.0 mOsm/l</t>
        </is>
      </c>
      <c r="G3183" t="inlineStr"/>
    </row>
    <row r="3184">
      <c r="A3184" t="inlineStr">
        <is>
          <t>3.1.2</t>
        </is>
      </c>
      <c r="B3184" t="inlineStr">
        <is>
          <t>Isosource Energy 500 ml</t>
        </is>
      </c>
      <c r="C3184" t="inlineStr">
        <is>
          <t>volume</t>
        </is>
      </c>
      <c r="D3184" s="9" t="inlineStr">
        <is>
          <t>PASS</t>
        </is>
      </c>
      <c r="E3184" t="inlineStr">
        <is>
          <t>500.0 ml</t>
        </is>
      </c>
      <c r="F3184" t="inlineStr">
        <is>
          <t>400.0-700.0 ml</t>
        </is>
      </c>
      <c r="G3184" t="inlineStr"/>
    </row>
    <row r="3185">
      <c r="A3185" t="inlineStr">
        <is>
          <t>3.1.2</t>
        </is>
      </c>
      <c r="B3185" t="inlineStr">
        <is>
          <t>Isosource Energy 500 ml</t>
        </is>
      </c>
      <c r="C3185" t="inlineStr">
        <is>
          <t>amino_acids</t>
        </is>
      </c>
      <c r="D3185" s="10" t="inlineStr">
        <is>
          <t>UNKNOWN</t>
        </is>
      </c>
      <c r="E3185" t="inlineStr">
        <is>
          <t>N/A</t>
        </is>
      </c>
      <c r="F3185" t="inlineStr">
        <is>
          <t>&gt;= 50.0 g/1000ml</t>
        </is>
      </c>
      <c r="G3185" t="inlineStr">
        <is>
          <t>Product has no value for 'amino_acids'</t>
        </is>
      </c>
    </row>
    <row r="3186">
      <c r="A3186" t="inlineStr">
        <is>
          <t>3.1.2</t>
        </is>
      </c>
      <c r="B3186" t="inlineStr">
        <is>
          <t>Isosource Energy 500 ml</t>
        </is>
      </c>
      <c r="C3186" t="inlineStr">
        <is>
          <t>fish_oil</t>
        </is>
      </c>
      <c r="D3186" s="10" t="inlineStr">
        <is>
          <t>UNKNOWN</t>
        </is>
      </c>
      <c r="E3186" t="inlineStr">
        <is>
          <t>N/A</t>
        </is>
      </c>
      <c r="F3186" t="inlineStr">
        <is>
          <t>&gt;= 0.5 g/1000ml</t>
        </is>
      </c>
      <c r="G3186" t="inlineStr">
        <is>
          <t>Product has no value for 'fish_oil'</t>
        </is>
      </c>
    </row>
    <row r="3187">
      <c r="A3187" t="inlineStr">
        <is>
          <t>3.1.2</t>
        </is>
      </c>
      <c r="B3187" t="inlineStr">
        <is>
          <t>Isosource Energy 500 ml</t>
        </is>
      </c>
      <c r="C3187" t="inlineStr">
        <is>
          <t>atc_code</t>
        </is>
      </c>
      <c r="D3187" s="10" t="inlineStr">
        <is>
          <t>UNKNOWN</t>
        </is>
      </c>
      <c r="E3187" t="inlineStr">
        <is>
          <t>N/A</t>
        </is>
      </c>
      <c r="F3187">
        <f> B05BA10 </f>
        <v/>
      </c>
      <c r="G3187" t="inlineStr">
        <is>
          <t>No evaluator for 'atc_code' (categorical) — not verified</t>
        </is>
      </c>
    </row>
    <row r="3188">
      <c r="A3188" t="inlineStr">
        <is>
          <t>3.1.2</t>
        </is>
      </c>
      <c r="B3188" t="inlineStr">
        <is>
          <t>Isosource Energy 500 ml</t>
        </is>
      </c>
      <c r="C3188" t="inlineStr">
        <is>
          <t>contains_amino_acids</t>
        </is>
      </c>
      <c r="D3188" s="10" t="inlineStr">
        <is>
          <t>UNKNOWN</t>
        </is>
      </c>
      <c r="E3188" t="inlineStr">
        <is>
          <t>N/A</t>
        </is>
      </c>
      <c r="F3188" t="inlineStr">
        <is>
          <t>True</t>
        </is>
      </c>
      <c r="G3188" t="inlineStr">
        <is>
          <t>Cannot determine 'contains_amino_acids' for this product</t>
        </is>
      </c>
    </row>
    <row r="3189">
      <c r="A3189" t="inlineStr">
        <is>
          <t>3.1.2</t>
        </is>
      </c>
      <c r="B3189" t="inlineStr">
        <is>
          <t>Isosource Energy 500 ml</t>
        </is>
      </c>
      <c r="C3189" t="inlineStr">
        <is>
          <t>formulation</t>
        </is>
      </c>
      <c r="D3189" s="11" t="inlineStr">
        <is>
          <t>FAIL</t>
        </is>
      </c>
      <c r="E3189" t="inlineStr">
        <is>
          <t>liquid</t>
        </is>
      </c>
      <c r="F3189" t="inlineStr">
        <is>
          <t>emulsion</t>
        </is>
      </c>
      <c r="G3189" t="inlineStr">
        <is>
          <t>'liquid' != 'emulsion'</t>
        </is>
      </c>
    </row>
    <row r="3190">
      <c r="A3190" t="inlineStr">
        <is>
          <t>3.1.2</t>
        </is>
      </c>
      <c r="B3190" t="inlineStr">
        <is>
          <t>Isosource Energy 500 ml</t>
        </is>
      </c>
      <c r="C3190" t="inlineStr">
        <is>
          <t>system_type</t>
        </is>
      </c>
      <c r="D3190" s="10" t="inlineStr">
        <is>
          <t>UNKNOWN</t>
        </is>
      </c>
      <c r="E3190" t="inlineStr">
        <is>
          <t>N/A</t>
        </is>
      </c>
      <c r="F3190">
        <f> three_chamber </f>
        <v/>
      </c>
      <c r="G3190" t="inlineStr">
        <is>
          <t>No evaluator for 'system_type' (categorical) — not verified</t>
        </is>
      </c>
    </row>
    <row r="3191">
      <c r="A3191" t="inlineStr">
        <is>
          <t>3.1.3</t>
        </is>
      </c>
      <c r="B3191" t="inlineStr">
        <is>
          <t>Isosource Standard 500 ml</t>
        </is>
      </c>
      <c r="C3191" t="inlineStr">
        <is>
          <t>energy</t>
        </is>
      </c>
      <c r="D3191" s="9" t="inlineStr">
        <is>
          <t>PASS</t>
        </is>
      </c>
      <c r="E3191" t="inlineStr">
        <is>
          <t>103.0 kcal/100ml</t>
        </is>
      </c>
      <c r="F3191" t="inlineStr">
        <is>
          <t>&gt;= 110.00000000000001 kcal/100ml</t>
        </is>
      </c>
      <c r="G3191" t="inlineStr"/>
    </row>
    <row r="3192">
      <c r="A3192" t="inlineStr">
        <is>
          <t>3.1.3</t>
        </is>
      </c>
      <c r="B3192" t="inlineStr">
        <is>
          <t>Isosource Standard 500 ml</t>
        </is>
      </c>
      <c r="C3192" t="inlineStr">
        <is>
          <t>osmolarity</t>
        </is>
      </c>
      <c r="D3192" s="9" t="inlineStr">
        <is>
          <t>PASS</t>
        </is>
      </c>
      <c r="E3192" t="inlineStr">
        <is>
          <t>234.0 mOsm/l</t>
        </is>
      </c>
      <c r="F3192" t="inlineStr">
        <is>
          <t>&lt;= 1500000.0 mOsm/l</t>
        </is>
      </c>
      <c r="G3192" t="inlineStr"/>
    </row>
    <row r="3193">
      <c r="A3193" t="inlineStr">
        <is>
          <t>3.1.3</t>
        </is>
      </c>
      <c r="B3193" t="inlineStr">
        <is>
          <t>Isosource Standard 500 ml</t>
        </is>
      </c>
      <c r="C3193" t="inlineStr">
        <is>
          <t>volume</t>
        </is>
      </c>
      <c r="D3193" s="11" t="inlineStr">
        <is>
          <t>FAIL</t>
        </is>
      </c>
      <c r="E3193" t="inlineStr">
        <is>
          <t>500.0 ml</t>
        </is>
      </c>
      <c r="F3193" t="inlineStr">
        <is>
          <t>1400.0-1600.0 ml</t>
        </is>
      </c>
      <c r="G3193" t="inlineStr">
        <is>
          <t>500.0 ml outside range 1400.0-1600.0 ml</t>
        </is>
      </c>
    </row>
    <row r="3194">
      <c r="A3194" t="inlineStr">
        <is>
          <t>3.1.3</t>
        </is>
      </c>
      <c r="B3194" t="inlineStr">
        <is>
          <t>Isosource Standard 500 ml</t>
        </is>
      </c>
      <c r="C3194" t="inlineStr">
        <is>
          <t>amino_acids</t>
        </is>
      </c>
      <c r="D3194" s="10" t="inlineStr">
        <is>
          <t>UNKNOWN</t>
        </is>
      </c>
      <c r="E3194" t="inlineStr">
        <is>
          <t>N/A</t>
        </is>
      </c>
      <c r="F3194" t="inlineStr">
        <is>
          <t>&gt;= 50.0 g/1000ml</t>
        </is>
      </c>
      <c r="G3194" t="inlineStr">
        <is>
          <t>Product has no value for 'amino_acids'</t>
        </is>
      </c>
    </row>
    <row r="3195">
      <c r="A3195" t="inlineStr">
        <is>
          <t>3.1.3</t>
        </is>
      </c>
      <c r="B3195" t="inlineStr">
        <is>
          <t>Isosource Standard 500 ml</t>
        </is>
      </c>
      <c r="C3195" t="inlineStr">
        <is>
          <t>fish_oil</t>
        </is>
      </c>
      <c r="D3195" s="10" t="inlineStr">
        <is>
          <t>UNKNOWN</t>
        </is>
      </c>
      <c r="E3195" t="inlineStr">
        <is>
          <t>N/A</t>
        </is>
      </c>
      <c r="F3195" t="inlineStr">
        <is>
          <t>&gt;= 0.5 g/1000ml</t>
        </is>
      </c>
      <c r="G3195" t="inlineStr">
        <is>
          <t>Product has no value for 'fish_oil'</t>
        </is>
      </c>
    </row>
    <row r="3196">
      <c r="A3196" t="inlineStr">
        <is>
          <t>3.1.3</t>
        </is>
      </c>
      <c r="B3196" t="inlineStr">
        <is>
          <t>Isosource Standard 500 ml</t>
        </is>
      </c>
      <c r="C3196" t="inlineStr">
        <is>
          <t>atc_code</t>
        </is>
      </c>
      <c r="D3196" s="10" t="inlineStr">
        <is>
          <t>UNKNOWN</t>
        </is>
      </c>
      <c r="E3196" t="inlineStr">
        <is>
          <t>N/A</t>
        </is>
      </c>
      <c r="F3196">
        <f> B05BA10 </f>
        <v/>
      </c>
      <c r="G3196" t="inlineStr">
        <is>
          <t>No evaluator for 'atc_code' (categorical) — not verified</t>
        </is>
      </c>
    </row>
    <row r="3197">
      <c r="A3197" t="inlineStr">
        <is>
          <t>3.1.3</t>
        </is>
      </c>
      <c r="B3197" t="inlineStr">
        <is>
          <t>Isosource Standard 500 ml</t>
        </is>
      </c>
      <c r="C3197" t="inlineStr">
        <is>
          <t>contains_amino_acids</t>
        </is>
      </c>
      <c r="D3197" s="10" t="inlineStr">
        <is>
          <t>UNKNOWN</t>
        </is>
      </c>
      <c r="E3197" t="inlineStr">
        <is>
          <t>N/A</t>
        </is>
      </c>
      <c r="F3197" t="inlineStr">
        <is>
          <t>True</t>
        </is>
      </c>
      <c r="G3197" t="inlineStr">
        <is>
          <t>Cannot determine 'contains_amino_acids' for this product</t>
        </is>
      </c>
    </row>
    <row r="3198">
      <c r="A3198" t="inlineStr">
        <is>
          <t>3.1.3</t>
        </is>
      </c>
      <c r="B3198" t="inlineStr">
        <is>
          <t>Isosource Standard 500 ml</t>
        </is>
      </c>
      <c r="C3198" t="inlineStr">
        <is>
          <t>formulation</t>
        </is>
      </c>
      <c r="D3198" s="11" t="inlineStr">
        <is>
          <t>FAIL</t>
        </is>
      </c>
      <c r="E3198" t="inlineStr">
        <is>
          <t>liquid</t>
        </is>
      </c>
      <c r="F3198" t="inlineStr">
        <is>
          <t>emulsion</t>
        </is>
      </c>
      <c r="G3198" t="inlineStr">
        <is>
          <t>'liquid' != 'emulsion'</t>
        </is>
      </c>
    </row>
    <row r="3199">
      <c r="A3199" t="inlineStr">
        <is>
          <t>3.1.3</t>
        </is>
      </c>
      <c r="B3199" t="inlineStr">
        <is>
          <t>Isosource Standard 500 ml</t>
        </is>
      </c>
      <c r="C3199" t="inlineStr">
        <is>
          <t>system_type</t>
        </is>
      </c>
      <c r="D3199" s="10" t="inlineStr">
        <is>
          <t>UNKNOWN</t>
        </is>
      </c>
      <c r="E3199" t="inlineStr">
        <is>
          <t>N/A</t>
        </is>
      </c>
      <c r="F3199">
        <f> three_chamber </f>
        <v/>
      </c>
      <c r="G3199" t="inlineStr">
        <is>
          <t>No evaluator for 'system_type' (categorical) — not verified</t>
        </is>
      </c>
    </row>
    <row r="3200">
      <c r="A3200" t="inlineStr">
        <is>
          <t>3.1.3</t>
        </is>
      </c>
      <c r="B3200" t="inlineStr">
        <is>
          <t>Isosource Standard 1000 ml</t>
        </is>
      </c>
      <c r="C3200" t="inlineStr">
        <is>
          <t>energy</t>
        </is>
      </c>
      <c r="D3200" s="9" t="inlineStr">
        <is>
          <t>PASS</t>
        </is>
      </c>
      <c r="E3200" t="inlineStr">
        <is>
          <t>103.0 kcal/100ml</t>
        </is>
      </c>
      <c r="F3200" t="inlineStr">
        <is>
          <t>&gt;= 110.00000000000001 kcal/100ml</t>
        </is>
      </c>
      <c r="G3200" t="inlineStr"/>
    </row>
    <row r="3201">
      <c r="A3201" t="inlineStr">
        <is>
          <t>3.1.3</t>
        </is>
      </c>
      <c r="B3201" t="inlineStr">
        <is>
          <t>Isosource Standard 1000 ml</t>
        </is>
      </c>
      <c r="C3201" t="inlineStr">
        <is>
          <t>osmolarity</t>
        </is>
      </c>
      <c r="D3201" s="9" t="inlineStr">
        <is>
          <t>PASS</t>
        </is>
      </c>
      <c r="E3201" t="inlineStr">
        <is>
          <t>234.0 mOsm/l</t>
        </is>
      </c>
      <c r="F3201" t="inlineStr">
        <is>
          <t>&lt;= 1500000.0 mOsm/l</t>
        </is>
      </c>
      <c r="G3201" t="inlineStr"/>
    </row>
    <row r="3202">
      <c r="A3202" t="inlineStr">
        <is>
          <t>3.1.3</t>
        </is>
      </c>
      <c r="B3202" t="inlineStr">
        <is>
          <t>Isosource Standard 1000 ml</t>
        </is>
      </c>
      <c r="C3202" t="inlineStr">
        <is>
          <t>volume</t>
        </is>
      </c>
      <c r="D3202" s="11" t="inlineStr">
        <is>
          <t>FAIL</t>
        </is>
      </c>
      <c r="E3202" t="inlineStr">
        <is>
          <t>1000.0 ml</t>
        </is>
      </c>
      <c r="F3202" t="inlineStr">
        <is>
          <t>1400.0-1600.0 ml</t>
        </is>
      </c>
      <c r="G3202" t="inlineStr">
        <is>
          <t>1000.0 ml outside range 1400.0-1600.0 ml</t>
        </is>
      </c>
    </row>
    <row r="3203">
      <c r="A3203" t="inlineStr">
        <is>
          <t>3.1.3</t>
        </is>
      </c>
      <c r="B3203" t="inlineStr">
        <is>
          <t>Isosource Standard 1000 ml</t>
        </is>
      </c>
      <c r="C3203" t="inlineStr">
        <is>
          <t>amino_acids</t>
        </is>
      </c>
      <c r="D3203" s="10" t="inlineStr">
        <is>
          <t>UNKNOWN</t>
        </is>
      </c>
      <c r="E3203" t="inlineStr">
        <is>
          <t>N/A</t>
        </is>
      </c>
      <c r="F3203" t="inlineStr">
        <is>
          <t>&gt;= 50.0 g/1000ml</t>
        </is>
      </c>
      <c r="G3203" t="inlineStr">
        <is>
          <t>Product has no value for 'amino_acids'</t>
        </is>
      </c>
    </row>
    <row r="3204">
      <c r="A3204" t="inlineStr">
        <is>
          <t>3.1.3</t>
        </is>
      </c>
      <c r="B3204" t="inlineStr">
        <is>
          <t>Isosource Standard 1000 ml</t>
        </is>
      </c>
      <c r="C3204" t="inlineStr">
        <is>
          <t>fish_oil</t>
        </is>
      </c>
      <c r="D3204" s="10" t="inlineStr">
        <is>
          <t>UNKNOWN</t>
        </is>
      </c>
      <c r="E3204" t="inlineStr">
        <is>
          <t>N/A</t>
        </is>
      </c>
      <c r="F3204" t="inlineStr">
        <is>
          <t>&gt;= 0.5 g/1000ml</t>
        </is>
      </c>
      <c r="G3204" t="inlineStr">
        <is>
          <t>Product has no value for 'fish_oil'</t>
        </is>
      </c>
    </row>
    <row r="3205">
      <c r="A3205" t="inlineStr">
        <is>
          <t>3.1.3</t>
        </is>
      </c>
      <c r="B3205" t="inlineStr">
        <is>
          <t>Isosource Standard 1000 ml</t>
        </is>
      </c>
      <c r="C3205" t="inlineStr">
        <is>
          <t>atc_code</t>
        </is>
      </c>
      <c r="D3205" s="10" t="inlineStr">
        <is>
          <t>UNKNOWN</t>
        </is>
      </c>
      <c r="E3205" t="inlineStr">
        <is>
          <t>N/A</t>
        </is>
      </c>
      <c r="F3205">
        <f> B05BA10 </f>
        <v/>
      </c>
      <c r="G3205" t="inlineStr">
        <is>
          <t>No evaluator for 'atc_code' (categorical) — not verified</t>
        </is>
      </c>
    </row>
    <row r="3206">
      <c r="A3206" t="inlineStr">
        <is>
          <t>3.1.3</t>
        </is>
      </c>
      <c r="B3206" t="inlineStr">
        <is>
          <t>Isosource Standard 1000 ml</t>
        </is>
      </c>
      <c r="C3206" t="inlineStr">
        <is>
          <t>contains_amino_acids</t>
        </is>
      </c>
      <c r="D3206" s="10" t="inlineStr">
        <is>
          <t>UNKNOWN</t>
        </is>
      </c>
      <c r="E3206" t="inlineStr">
        <is>
          <t>N/A</t>
        </is>
      </c>
      <c r="F3206" t="inlineStr">
        <is>
          <t>True</t>
        </is>
      </c>
      <c r="G3206" t="inlineStr">
        <is>
          <t>Cannot determine 'contains_amino_acids' for this product</t>
        </is>
      </c>
    </row>
    <row r="3207">
      <c r="A3207" t="inlineStr">
        <is>
          <t>3.1.3</t>
        </is>
      </c>
      <c r="B3207" t="inlineStr">
        <is>
          <t>Isosource Standard 1000 ml</t>
        </is>
      </c>
      <c r="C3207" t="inlineStr">
        <is>
          <t>formulation</t>
        </is>
      </c>
      <c r="D3207" s="11" t="inlineStr">
        <is>
          <t>FAIL</t>
        </is>
      </c>
      <c r="E3207" t="inlineStr">
        <is>
          <t>liquid</t>
        </is>
      </c>
      <c r="F3207" t="inlineStr">
        <is>
          <t>emulsion</t>
        </is>
      </c>
      <c r="G3207" t="inlineStr">
        <is>
          <t>'liquid' != 'emulsion'</t>
        </is>
      </c>
    </row>
    <row r="3208">
      <c r="A3208" t="inlineStr">
        <is>
          <t>3.1.3</t>
        </is>
      </c>
      <c r="B3208" t="inlineStr">
        <is>
          <t>Isosource Standard 1000 ml</t>
        </is>
      </c>
      <c r="C3208" t="inlineStr">
        <is>
          <t>system_type</t>
        </is>
      </c>
      <c r="D3208" s="10" t="inlineStr">
        <is>
          <t>UNKNOWN</t>
        </is>
      </c>
      <c r="E3208" t="inlineStr">
        <is>
          <t>N/A</t>
        </is>
      </c>
      <c r="F3208">
        <f> three_chamber </f>
        <v/>
      </c>
      <c r="G3208" t="inlineStr">
        <is>
          <t>No evaluator for 'system_type' (categorical) — not verified</t>
        </is>
      </c>
    </row>
    <row r="3209">
      <c r="A3209" t="inlineStr">
        <is>
          <t>3.1.3</t>
        </is>
      </c>
      <c r="B3209" t="inlineStr">
        <is>
          <t>Isosource Standard Fibre 500 ml</t>
        </is>
      </c>
      <c r="C3209" t="inlineStr">
        <is>
          <t>energy</t>
        </is>
      </c>
      <c r="D3209" s="9" t="inlineStr">
        <is>
          <t>PASS</t>
        </is>
      </c>
      <c r="E3209" t="inlineStr">
        <is>
          <t>103.0 kcal/100ml</t>
        </is>
      </c>
      <c r="F3209" t="inlineStr">
        <is>
          <t>&gt;= 110.00000000000001 kcal/100ml</t>
        </is>
      </c>
      <c r="G3209" t="inlineStr"/>
    </row>
    <row r="3210">
      <c r="A3210" t="inlineStr">
        <is>
          <t>3.1.3</t>
        </is>
      </c>
      <c r="B3210" t="inlineStr">
        <is>
          <t>Isosource Standard Fibre 500 ml</t>
        </is>
      </c>
      <c r="C3210" t="inlineStr">
        <is>
          <t>osmolarity</t>
        </is>
      </c>
      <c r="D3210" s="9" t="inlineStr">
        <is>
          <t>PASS</t>
        </is>
      </c>
      <c r="E3210" t="inlineStr">
        <is>
          <t>249.0 mOsm/l</t>
        </is>
      </c>
      <c r="F3210" t="inlineStr">
        <is>
          <t>&lt;= 1500000.0 mOsm/l</t>
        </is>
      </c>
      <c r="G3210" t="inlineStr"/>
    </row>
    <row r="3211">
      <c r="A3211" t="inlineStr">
        <is>
          <t>3.1.3</t>
        </is>
      </c>
      <c r="B3211" t="inlineStr">
        <is>
          <t>Isosource Standard Fibre 500 ml</t>
        </is>
      </c>
      <c r="C3211" t="inlineStr">
        <is>
          <t>volume</t>
        </is>
      </c>
      <c r="D3211" s="11" t="inlineStr">
        <is>
          <t>FAIL</t>
        </is>
      </c>
      <c r="E3211" t="inlineStr">
        <is>
          <t>500.0 ml</t>
        </is>
      </c>
      <c r="F3211" t="inlineStr">
        <is>
          <t>1400.0-1600.0 ml</t>
        </is>
      </c>
      <c r="G3211" t="inlineStr">
        <is>
          <t>500.0 ml outside range 1400.0-1600.0 ml</t>
        </is>
      </c>
    </row>
    <row r="3212">
      <c r="A3212" t="inlineStr">
        <is>
          <t>3.1.3</t>
        </is>
      </c>
      <c r="B3212" t="inlineStr">
        <is>
          <t>Isosource Standard Fibre 500 ml</t>
        </is>
      </c>
      <c r="C3212" t="inlineStr">
        <is>
          <t>amino_acids</t>
        </is>
      </c>
      <c r="D3212" s="10" t="inlineStr">
        <is>
          <t>UNKNOWN</t>
        </is>
      </c>
      <c r="E3212" t="inlineStr">
        <is>
          <t>N/A</t>
        </is>
      </c>
      <c r="F3212" t="inlineStr">
        <is>
          <t>&gt;= 50.0 g/1000ml</t>
        </is>
      </c>
      <c r="G3212" t="inlineStr">
        <is>
          <t>Product has no value for 'amino_acids'</t>
        </is>
      </c>
    </row>
    <row r="3213">
      <c r="A3213" t="inlineStr">
        <is>
          <t>3.1.3</t>
        </is>
      </c>
      <c r="B3213" t="inlineStr">
        <is>
          <t>Isosource Standard Fibre 500 ml</t>
        </is>
      </c>
      <c r="C3213" t="inlineStr">
        <is>
          <t>fish_oil</t>
        </is>
      </c>
      <c r="D3213" s="10" t="inlineStr">
        <is>
          <t>UNKNOWN</t>
        </is>
      </c>
      <c r="E3213" t="inlineStr">
        <is>
          <t>N/A</t>
        </is>
      </c>
      <c r="F3213" t="inlineStr">
        <is>
          <t>&gt;= 0.5 g/1000ml</t>
        </is>
      </c>
      <c r="G3213" t="inlineStr">
        <is>
          <t>Product has no value for 'fish_oil'</t>
        </is>
      </c>
    </row>
    <row r="3214">
      <c r="A3214" t="inlineStr">
        <is>
          <t>3.1.3</t>
        </is>
      </c>
      <c r="B3214" t="inlineStr">
        <is>
          <t>Isosource Standard Fibre 500 ml</t>
        </is>
      </c>
      <c r="C3214" t="inlineStr">
        <is>
          <t>atc_code</t>
        </is>
      </c>
      <c r="D3214" s="10" t="inlineStr">
        <is>
          <t>UNKNOWN</t>
        </is>
      </c>
      <c r="E3214" t="inlineStr">
        <is>
          <t>N/A</t>
        </is>
      </c>
      <c r="F3214">
        <f> B05BA10 </f>
        <v/>
      </c>
      <c r="G3214" t="inlineStr">
        <is>
          <t>No evaluator for 'atc_code' (categorical) — not verified</t>
        </is>
      </c>
    </row>
    <row r="3215">
      <c r="A3215" t="inlineStr">
        <is>
          <t>3.1.3</t>
        </is>
      </c>
      <c r="B3215" t="inlineStr">
        <is>
          <t>Isosource Standard Fibre 500 ml</t>
        </is>
      </c>
      <c r="C3215" t="inlineStr">
        <is>
          <t>contains_amino_acids</t>
        </is>
      </c>
      <c r="D3215" s="10" t="inlineStr">
        <is>
          <t>UNKNOWN</t>
        </is>
      </c>
      <c r="E3215" t="inlineStr">
        <is>
          <t>N/A</t>
        </is>
      </c>
      <c r="F3215" t="inlineStr">
        <is>
          <t>True</t>
        </is>
      </c>
      <c r="G3215" t="inlineStr">
        <is>
          <t>Cannot determine 'contains_amino_acids' for this product</t>
        </is>
      </c>
    </row>
    <row r="3216">
      <c r="A3216" t="inlineStr">
        <is>
          <t>3.1.3</t>
        </is>
      </c>
      <c r="B3216" t="inlineStr">
        <is>
          <t>Isosource Standard Fibre 500 ml</t>
        </is>
      </c>
      <c r="C3216" t="inlineStr">
        <is>
          <t>formulation</t>
        </is>
      </c>
      <c r="D3216" s="11" t="inlineStr">
        <is>
          <t>FAIL</t>
        </is>
      </c>
      <c r="E3216" t="inlineStr">
        <is>
          <t>liquid</t>
        </is>
      </c>
      <c r="F3216" t="inlineStr">
        <is>
          <t>emulsion</t>
        </is>
      </c>
      <c r="G3216" t="inlineStr">
        <is>
          <t>'liquid' != 'emulsion'</t>
        </is>
      </c>
    </row>
    <row r="3217">
      <c r="A3217" t="inlineStr">
        <is>
          <t>3.1.3</t>
        </is>
      </c>
      <c r="B3217" t="inlineStr">
        <is>
          <t>Isosource Standard Fibre 500 ml</t>
        </is>
      </c>
      <c r="C3217" t="inlineStr">
        <is>
          <t>system_type</t>
        </is>
      </c>
      <c r="D3217" s="10" t="inlineStr">
        <is>
          <t>UNKNOWN</t>
        </is>
      </c>
      <c r="E3217" t="inlineStr">
        <is>
          <t>N/A</t>
        </is>
      </c>
      <c r="F3217">
        <f> three_chamber </f>
        <v/>
      </c>
      <c r="G3217" t="inlineStr">
        <is>
          <t>No evaluator for 'system_type' (categorical) — not verified</t>
        </is>
      </c>
    </row>
    <row r="3218">
      <c r="A3218" t="inlineStr">
        <is>
          <t>3.1.4</t>
        </is>
      </c>
      <c r="B3218" t="inlineStr">
        <is>
          <t>Isosource Standard 500 ml</t>
        </is>
      </c>
      <c r="C3218" t="inlineStr">
        <is>
          <t>energy</t>
        </is>
      </c>
      <c r="D3218" s="9" t="inlineStr">
        <is>
          <t>PASS</t>
        </is>
      </c>
      <c r="E3218" t="inlineStr">
        <is>
          <t>103.0 kcal/100ml</t>
        </is>
      </c>
      <c r="F3218" t="inlineStr">
        <is>
          <t>&gt;= 110.00000000000001 kcal/100ml</t>
        </is>
      </c>
      <c r="G3218" t="inlineStr"/>
    </row>
    <row r="3219">
      <c r="A3219" t="inlineStr">
        <is>
          <t>3.1.4</t>
        </is>
      </c>
      <c r="B3219" t="inlineStr">
        <is>
          <t>Isosource Standard 500 ml</t>
        </is>
      </c>
      <c r="C3219" t="inlineStr">
        <is>
          <t>osmolarity</t>
        </is>
      </c>
      <c r="D3219" s="9" t="inlineStr">
        <is>
          <t>PASS</t>
        </is>
      </c>
      <c r="E3219" t="inlineStr">
        <is>
          <t>234.0 mOsm/l</t>
        </is>
      </c>
      <c r="F3219" t="inlineStr">
        <is>
          <t>&lt;= 1500000.0 mOsm/l</t>
        </is>
      </c>
      <c r="G3219" t="inlineStr"/>
    </row>
    <row r="3220">
      <c r="A3220" t="inlineStr">
        <is>
          <t>3.1.4</t>
        </is>
      </c>
      <c r="B3220" t="inlineStr">
        <is>
          <t>Isosource Standard 500 ml</t>
        </is>
      </c>
      <c r="C3220" t="inlineStr">
        <is>
          <t>volume</t>
        </is>
      </c>
      <c r="D3220" s="11" t="inlineStr">
        <is>
          <t>FAIL</t>
        </is>
      </c>
      <c r="E3220" t="inlineStr">
        <is>
          <t>500.0 ml</t>
        </is>
      </c>
      <c r="F3220" t="inlineStr">
        <is>
          <t>1800.0-2100.0 ml</t>
        </is>
      </c>
      <c r="G3220" t="inlineStr">
        <is>
          <t>500.0 ml outside range 1800.0-2100.0 ml</t>
        </is>
      </c>
    </row>
    <row r="3221">
      <c r="A3221" t="inlineStr">
        <is>
          <t>3.1.4</t>
        </is>
      </c>
      <c r="B3221" t="inlineStr">
        <is>
          <t>Isosource Standard 500 ml</t>
        </is>
      </c>
      <c r="C3221" t="inlineStr">
        <is>
          <t>amino_acids</t>
        </is>
      </c>
      <c r="D3221" s="10" t="inlineStr">
        <is>
          <t>UNKNOWN</t>
        </is>
      </c>
      <c r="E3221" t="inlineStr">
        <is>
          <t>N/A</t>
        </is>
      </c>
      <c r="F3221" t="inlineStr">
        <is>
          <t>&gt;= 50.0 g/1000ml</t>
        </is>
      </c>
      <c r="G3221" t="inlineStr">
        <is>
          <t>Product has no value for 'amino_acids'</t>
        </is>
      </c>
    </row>
    <row r="3222">
      <c r="A3222" t="inlineStr">
        <is>
          <t>3.1.4</t>
        </is>
      </c>
      <c r="B3222" t="inlineStr">
        <is>
          <t>Isosource Standard 500 ml</t>
        </is>
      </c>
      <c r="C3222" t="inlineStr">
        <is>
          <t>fish_oil</t>
        </is>
      </c>
      <c r="D3222" s="10" t="inlineStr">
        <is>
          <t>UNKNOWN</t>
        </is>
      </c>
      <c r="E3222" t="inlineStr">
        <is>
          <t>N/A</t>
        </is>
      </c>
      <c r="F3222" t="inlineStr">
        <is>
          <t>&gt;= 0.5 g/1000ml</t>
        </is>
      </c>
      <c r="G3222" t="inlineStr">
        <is>
          <t>Product has no value for 'fish_oil'</t>
        </is>
      </c>
    </row>
    <row r="3223">
      <c r="A3223" t="inlineStr">
        <is>
          <t>3.1.4</t>
        </is>
      </c>
      <c r="B3223" t="inlineStr">
        <is>
          <t>Isosource Standard 500 ml</t>
        </is>
      </c>
      <c r="C3223" t="inlineStr">
        <is>
          <t>atc_code</t>
        </is>
      </c>
      <c r="D3223" s="10" t="inlineStr">
        <is>
          <t>UNKNOWN</t>
        </is>
      </c>
      <c r="E3223" t="inlineStr">
        <is>
          <t>N/A</t>
        </is>
      </c>
      <c r="F3223">
        <f> B05BA10 </f>
        <v/>
      </c>
      <c r="G3223" t="inlineStr">
        <is>
          <t>No evaluator for 'atc_code' (categorical) — not verified</t>
        </is>
      </c>
    </row>
    <row r="3224">
      <c r="A3224" t="inlineStr">
        <is>
          <t>3.1.4</t>
        </is>
      </c>
      <c r="B3224" t="inlineStr">
        <is>
          <t>Isosource Standard 500 ml</t>
        </is>
      </c>
      <c r="C3224" t="inlineStr">
        <is>
          <t>contains_amino_acids</t>
        </is>
      </c>
      <c r="D3224" s="10" t="inlineStr">
        <is>
          <t>UNKNOWN</t>
        </is>
      </c>
      <c r="E3224" t="inlineStr">
        <is>
          <t>N/A</t>
        </is>
      </c>
      <c r="F3224" t="inlineStr">
        <is>
          <t>True</t>
        </is>
      </c>
      <c r="G3224" t="inlineStr">
        <is>
          <t>Cannot determine 'contains_amino_acids' for this product</t>
        </is>
      </c>
    </row>
    <row r="3225">
      <c r="A3225" t="inlineStr">
        <is>
          <t>3.1.4</t>
        </is>
      </c>
      <c r="B3225" t="inlineStr">
        <is>
          <t>Isosource Standard 500 ml</t>
        </is>
      </c>
      <c r="C3225" t="inlineStr">
        <is>
          <t>formulation</t>
        </is>
      </c>
      <c r="D3225" s="11" t="inlineStr">
        <is>
          <t>FAIL</t>
        </is>
      </c>
      <c r="E3225" t="inlineStr">
        <is>
          <t>liquid</t>
        </is>
      </c>
      <c r="F3225" t="inlineStr">
        <is>
          <t>emulsion</t>
        </is>
      </c>
      <c r="G3225" t="inlineStr">
        <is>
          <t>'liquid' != 'emulsion'</t>
        </is>
      </c>
    </row>
    <row r="3226">
      <c r="A3226" t="inlineStr">
        <is>
          <t>3.1.4</t>
        </is>
      </c>
      <c r="B3226" t="inlineStr">
        <is>
          <t>Isosource Standard 500 ml</t>
        </is>
      </c>
      <c r="C3226" t="inlineStr">
        <is>
          <t>system_type</t>
        </is>
      </c>
      <c r="D3226" s="10" t="inlineStr">
        <is>
          <t>UNKNOWN</t>
        </is>
      </c>
      <c r="E3226" t="inlineStr">
        <is>
          <t>N/A</t>
        </is>
      </c>
      <c r="F3226">
        <f> three_chamber </f>
        <v/>
      </c>
      <c r="G3226" t="inlineStr">
        <is>
          <t>No evaluator for 'system_type' (categorical) — not verified</t>
        </is>
      </c>
    </row>
    <row r="3227">
      <c r="A3227" t="inlineStr">
        <is>
          <t>3.1.4</t>
        </is>
      </c>
      <c r="B3227" t="inlineStr">
        <is>
          <t>Isosource Standard 1000 ml</t>
        </is>
      </c>
      <c r="C3227" t="inlineStr">
        <is>
          <t>energy</t>
        </is>
      </c>
      <c r="D3227" s="9" t="inlineStr">
        <is>
          <t>PASS</t>
        </is>
      </c>
      <c r="E3227" t="inlineStr">
        <is>
          <t>103.0 kcal/100ml</t>
        </is>
      </c>
      <c r="F3227" t="inlineStr">
        <is>
          <t>&gt;= 110.00000000000001 kcal/100ml</t>
        </is>
      </c>
      <c r="G3227" t="inlineStr"/>
    </row>
    <row r="3228">
      <c r="A3228" t="inlineStr">
        <is>
          <t>3.1.4</t>
        </is>
      </c>
      <c r="B3228" t="inlineStr">
        <is>
          <t>Isosource Standard 1000 ml</t>
        </is>
      </c>
      <c r="C3228" t="inlineStr">
        <is>
          <t>osmolarity</t>
        </is>
      </c>
      <c r="D3228" s="9" t="inlineStr">
        <is>
          <t>PASS</t>
        </is>
      </c>
      <c r="E3228" t="inlineStr">
        <is>
          <t>234.0 mOsm/l</t>
        </is>
      </c>
      <c r="F3228" t="inlineStr">
        <is>
          <t>&lt;= 1500000.0 mOsm/l</t>
        </is>
      </c>
      <c r="G3228" t="inlineStr"/>
    </row>
    <row r="3229">
      <c r="A3229" t="inlineStr">
        <is>
          <t>3.1.4</t>
        </is>
      </c>
      <c r="B3229" t="inlineStr">
        <is>
          <t>Isosource Standard 1000 ml</t>
        </is>
      </c>
      <c r="C3229" t="inlineStr">
        <is>
          <t>volume</t>
        </is>
      </c>
      <c r="D3229" s="11" t="inlineStr">
        <is>
          <t>FAIL</t>
        </is>
      </c>
      <c r="E3229" t="inlineStr">
        <is>
          <t>1000.0 ml</t>
        </is>
      </c>
      <c r="F3229" t="inlineStr">
        <is>
          <t>1800.0-2100.0 ml</t>
        </is>
      </c>
      <c r="G3229" t="inlineStr">
        <is>
          <t>1000.0 ml outside range 1800.0-2100.0 ml</t>
        </is>
      </c>
    </row>
    <row r="3230">
      <c r="A3230" t="inlineStr">
        <is>
          <t>3.1.4</t>
        </is>
      </c>
      <c r="B3230" t="inlineStr">
        <is>
          <t>Isosource Standard 1000 ml</t>
        </is>
      </c>
      <c r="C3230" t="inlineStr">
        <is>
          <t>amino_acids</t>
        </is>
      </c>
      <c r="D3230" s="10" t="inlineStr">
        <is>
          <t>UNKNOWN</t>
        </is>
      </c>
      <c r="E3230" t="inlineStr">
        <is>
          <t>N/A</t>
        </is>
      </c>
      <c r="F3230" t="inlineStr">
        <is>
          <t>&gt;= 50.0 g/1000ml</t>
        </is>
      </c>
      <c r="G3230" t="inlineStr">
        <is>
          <t>Product has no value for 'amino_acids'</t>
        </is>
      </c>
    </row>
    <row r="3231">
      <c r="A3231" t="inlineStr">
        <is>
          <t>3.1.4</t>
        </is>
      </c>
      <c r="B3231" t="inlineStr">
        <is>
          <t>Isosource Standard 1000 ml</t>
        </is>
      </c>
      <c r="C3231" t="inlineStr">
        <is>
          <t>fish_oil</t>
        </is>
      </c>
      <c r="D3231" s="10" t="inlineStr">
        <is>
          <t>UNKNOWN</t>
        </is>
      </c>
      <c r="E3231" t="inlineStr">
        <is>
          <t>N/A</t>
        </is>
      </c>
      <c r="F3231" t="inlineStr">
        <is>
          <t>&gt;= 0.5 g/1000ml</t>
        </is>
      </c>
      <c r="G3231" t="inlineStr">
        <is>
          <t>Product has no value for 'fish_oil'</t>
        </is>
      </c>
    </row>
    <row r="3232">
      <c r="A3232" t="inlineStr">
        <is>
          <t>3.1.4</t>
        </is>
      </c>
      <c r="B3232" t="inlineStr">
        <is>
          <t>Isosource Standard 1000 ml</t>
        </is>
      </c>
      <c r="C3232" t="inlineStr">
        <is>
          <t>atc_code</t>
        </is>
      </c>
      <c r="D3232" s="10" t="inlineStr">
        <is>
          <t>UNKNOWN</t>
        </is>
      </c>
      <c r="E3232" t="inlineStr">
        <is>
          <t>N/A</t>
        </is>
      </c>
      <c r="F3232">
        <f> B05BA10 </f>
        <v/>
      </c>
      <c r="G3232" t="inlineStr">
        <is>
          <t>No evaluator for 'atc_code' (categorical) — not verified</t>
        </is>
      </c>
    </row>
    <row r="3233">
      <c r="A3233" t="inlineStr">
        <is>
          <t>3.1.4</t>
        </is>
      </c>
      <c r="B3233" t="inlineStr">
        <is>
          <t>Isosource Standard 1000 ml</t>
        </is>
      </c>
      <c r="C3233" t="inlineStr">
        <is>
          <t>contains_amino_acids</t>
        </is>
      </c>
      <c r="D3233" s="10" t="inlineStr">
        <is>
          <t>UNKNOWN</t>
        </is>
      </c>
      <c r="E3233" t="inlineStr">
        <is>
          <t>N/A</t>
        </is>
      </c>
      <c r="F3233" t="inlineStr">
        <is>
          <t>True</t>
        </is>
      </c>
      <c r="G3233" t="inlineStr">
        <is>
          <t>Cannot determine 'contains_amino_acids' for this product</t>
        </is>
      </c>
    </row>
    <row r="3234">
      <c r="A3234" t="inlineStr">
        <is>
          <t>3.1.4</t>
        </is>
      </c>
      <c r="B3234" t="inlineStr">
        <is>
          <t>Isosource Standard 1000 ml</t>
        </is>
      </c>
      <c r="C3234" t="inlineStr">
        <is>
          <t>formulation</t>
        </is>
      </c>
      <c r="D3234" s="11" t="inlineStr">
        <is>
          <t>FAIL</t>
        </is>
      </c>
      <c r="E3234" t="inlineStr">
        <is>
          <t>liquid</t>
        </is>
      </c>
      <c r="F3234" t="inlineStr">
        <is>
          <t>emulsion</t>
        </is>
      </c>
      <c r="G3234" t="inlineStr">
        <is>
          <t>'liquid' != 'emulsion'</t>
        </is>
      </c>
    </row>
    <row r="3235">
      <c r="A3235" t="inlineStr">
        <is>
          <t>3.1.4</t>
        </is>
      </c>
      <c r="B3235" t="inlineStr">
        <is>
          <t>Isosource Standard 1000 ml</t>
        </is>
      </c>
      <c r="C3235" t="inlineStr">
        <is>
          <t>system_type</t>
        </is>
      </c>
      <c r="D3235" s="10" t="inlineStr">
        <is>
          <t>UNKNOWN</t>
        </is>
      </c>
      <c r="E3235" t="inlineStr">
        <is>
          <t>N/A</t>
        </is>
      </c>
      <c r="F3235">
        <f> three_chamber </f>
        <v/>
      </c>
      <c r="G3235" t="inlineStr">
        <is>
          <t>No evaluator for 'system_type' (categorical) — not verified</t>
        </is>
      </c>
    </row>
    <row r="3236">
      <c r="A3236" t="inlineStr">
        <is>
          <t>3.1.4</t>
        </is>
      </c>
      <c r="B3236" t="inlineStr">
        <is>
          <t>Isosource Standard Fibre 500 ml</t>
        </is>
      </c>
      <c r="C3236" t="inlineStr">
        <is>
          <t>energy</t>
        </is>
      </c>
      <c r="D3236" s="9" t="inlineStr">
        <is>
          <t>PASS</t>
        </is>
      </c>
      <c r="E3236" t="inlineStr">
        <is>
          <t>103.0 kcal/100ml</t>
        </is>
      </c>
      <c r="F3236" t="inlineStr">
        <is>
          <t>&gt;= 110.00000000000001 kcal/100ml</t>
        </is>
      </c>
      <c r="G3236" t="inlineStr"/>
    </row>
    <row r="3237">
      <c r="A3237" t="inlineStr">
        <is>
          <t>3.1.4</t>
        </is>
      </c>
      <c r="B3237" t="inlineStr">
        <is>
          <t>Isosource Standard Fibre 500 ml</t>
        </is>
      </c>
      <c r="C3237" t="inlineStr">
        <is>
          <t>osmolarity</t>
        </is>
      </c>
      <c r="D3237" s="9" t="inlineStr">
        <is>
          <t>PASS</t>
        </is>
      </c>
      <c r="E3237" t="inlineStr">
        <is>
          <t>249.0 mOsm/l</t>
        </is>
      </c>
      <c r="F3237" t="inlineStr">
        <is>
          <t>&lt;= 1500000.0 mOsm/l</t>
        </is>
      </c>
      <c r="G3237" t="inlineStr"/>
    </row>
    <row r="3238">
      <c r="A3238" t="inlineStr">
        <is>
          <t>3.1.4</t>
        </is>
      </c>
      <c r="B3238" t="inlineStr">
        <is>
          <t>Isosource Standard Fibre 500 ml</t>
        </is>
      </c>
      <c r="C3238" t="inlineStr">
        <is>
          <t>volume</t>
        </is>
      </c>
      <c r="D3238" s="11" t="inlineStr">
        <is>
          <t>FAIL</t>
        </is>
      </c>
      <c r="E3238" t="inlineStr">
        <is>
          <t>500.0 ml</t>
        </is>
      </c>
      <c r="F3238" t="inlineStr">
        <is>
          <t>1800.0-2100.0 ml</t>
        </is>
      </c>
      <c r="G3238" t="inlineStr">
        <is>
          <t>500.0 ml outside range 1800.0-2100.0 ml</t>
        </is>
      </c>
    </row>
    <row r="3239">
      <c r="A3239" t="inlineStr">
        <is>
          <t>3.1.4</t>
        </is>
      </c>
      <c r="B3239" t="inlineStr">
        <is>
          <t>Isosource Standard Fibre 500 ml</t>
        </is>
      </c>
      <c r="C3239" t="inlineStr">
        <is>
          <t>amino_acids</t>
        </is>
      </c>
      <c r="D3239" s="10" t="inlineStr">
        <is>
          <t>UNKNOWN</t>
        </is>
      </c>
      <c r="E3239" t="inlineStr">
        <is>
          <t>N/A</t>
        </is>
      </c>
      <c r="F3239" t="inlineStr">
        <is>
          <t>&gt;= 50.0 g/1000ml</t>
        </is>
      </c>
      <c r="G3239" t="inlineStr">
        <is>
          <t>Product has no value for 'amino_acids'</t>
        </is>
      </c>
    </row>
    <row r="3240">
      <c r="A3240" t="inlineStr">
        <is>
          <t>3.1.4</t>
        </is>
      </c>
      <c r="B3240" t="inlineStr">
        <is>
          <t>Isosource Standard Fibre 500 ml</t>
        </is>
      </c>
      <c r="C3240" t="inlineStr">
        <is>
          <t>fish_oil</t>
        </is>
      </c>
      <c r="D3240" s="10" t="inlineStr">
        <is>
          <t>UNKNOWN</t>
        </is>
      </c>
      <c r="E3240" t="inlineStr">
        <is>
          <t>N/A</t>
        </is>
      </c>
      <c r="F3240" t="inlineStr">
        <is>
          <t>&gt;= 0.5 g/1000ml</t>
        </is>
      </c>
      <c r="G3240" t="inlineStr">
        <is>
          <t>Product has no value for 'fish_oil'</t>
        </is>
      </c>
    </row>
    <row r="3241">
      <c r="A3241" t="inlineStr">
        <is>
          <t>3.1.4</t>
        </is>
      </c>
      <c r="B3241" t="inlineStr">
        <is>
          <t>Isosource Standard Fibre 500 ml</t>
        </is>
      </c>
      <c r="C3241" t="inlineStr">
        <is>
          <t>atc_code</t>
        </is>
      </c>
      <c r="D3241" s="10" t="inlineStr">
        <is>
          <t>UNKNOWN</t>
        </is>
      </c>
      <c r="E3241" t="inlineStr">
        <is>
          <t>N/A</t>
        </is>
      </c>
      <c r="F3241">
        <f> B05BA10 </f>
        <v/>
      </c>
      <c r="G3241" t="inlineStr">
        <is>
          <t>No evaluator for 'atc_code' (categorical) — not verified</t>
        </is>
      </c>
    </row>
    <row r="3242">
      <c r="A3242" t="inlineStr">
        <is>
          <t>3.1.4</t>
        </is>
      </c>
      <c r="B3242" t="inlineStr">
        <is>
          <t>Isosource Standard Fibre 500 ml</t>
        </is>
      </c>
      <c r="C3242" t="inlineStr">
        <is>
          <t>contains_amino_acids</t>
        </is>
      </c>
      <c r="D3242" s="10" t="inlineStr">
        <is>
          <t>UNKNOWN</t>
        </is>
      </c>
      <c r="E3242" t="inlineStr">
        <is>
          <t>N/A</t>
        </is>
      </c>
      <c r="F3242" t="inlineStr">
        <is>
          <t>True</t>
        </is>
      </c>
      <c r="G3242" t="inlineStr">
        <is>
          <t>Cannot determine 'contains_amino_acids' for this product</t>
        </is>
      </c>
    </row>
    <row r="3243">
      <c r="A3243" t="inlineStr">
        <is>
          <t>3.1.4</t>
        </is>
      </c>
      <c r="B3243" t="inlineStr">
        <is>
          <t>Isosource Standard Fibre 500 ml</t>
        </is>
      </c>
      <c r="C3243" t="inlineStr">
        <is>
          <t>formulation</t>
        </is>
      </c>
      <c r="D3243" s="11" t="inlineStr">
        <is>
          <t>FAIL</t>
        </is>
      </c>
      <c r="E3243" t="inlineStr">
        <is>
          <t>liquid</t>
        </is>
      </c>
      <c r="F3243" t="inlineStr">
        <is>
          <t>emulsion</t>
        </is>
      </c>
      <c r="G3243" t="inlineStr">
        <is>
          <t>'liquid' != 'emulsion'</t>
        </is>
      </c>
    </row>
    <row r="3244">
      <c r="A3244" t="inlineStr">
        <is>
          <t>3.1.4</t>
        </is>
      </c>
      <c r="B3244" t="inlineStr">
        <is>
          <t>Isosource Standard Fibre 500 ml</t>
        </is>
      </c>
      <c r="C3244" t="inlineStr">
        <is>
          <t>system_type</t>
        </is>
      </c>
      <c r="D3244" s="10" t="inlineStr">
        <is>
          <t>UNKNOWN</t>
        </is>
      </c>
      <c r="E3244" t="inlineStr">
        <is>
          <t>N/A</t>
        </is>
      </c>
      <c r="F3244">
        <f> three_chamber </f>
        <v/>
      </c>
      <c r="G3244" t="inlineStr">
        <is>
          <t>No evaluator for 'system_type' (categorical) — not verified</t>
        </is>
      </c>
    </row>
    <row r="3245">
      <c r="A3245" t="inlineStr">
        <is>
          <t>3.1.5</t>
        </is>
      </c>
      <c r="B3245" t="inlineStr">
        <is>
          <t>Isosource Standard 1000 ml</t>
        </is>
      </c>
      <c r="C3245" t="inlineStr">
        <is>
          <t>energy</t>
        </is>
      </c>
      <c r="D3245" s="9" t="inlineStr">
        <is>
          <t>PASS</t>
        </is>
      </c>
      <c r="E3245" t="inlineStr">
        <is>
          <t>103.0 kcal/100ml</t>
        </is>
      </c>
      <c r="F3245" t="inlineStr">
        <is>
          <t>&gt;= 80.0 kcal/100ml</t>
        </is>
      </c>
      <c r="G3245" t="inlineStr"/>
    </row>
    <row r="3246">
      <c r="A3246" t="inlineStr">
        <is>
          <t>3.1.5</t>
        </is>
      </c>
      <c r="B3246" t="inlineStr">
        <is>
          <t>Isosource Standard 1000 ml</t>
        </is>
      </c>
      <c r="C3246" t="inlineStr">
        <is>
          <t>osmolarity</t>
        </is>
      </c>
      <c r="D3246" s="9" t="inlineStr">
        <is>
          <t>PASS</t>
        </is>
      </c>
      <c r="E3246" t="inlineStr">
        <is>
          <t>234.0 mOsm/l</t>
        </is>
      </c>
      <c r="F3246" t="inlineStr">
        <is>
          <t>&lt;= 1300000.0 mOsm/l</t>
        </is>
      </c>
      <c r="G3246" t="inlineStr"/>
    </row>
    <row r="3247">
      <c r="A3247" t="inlineStr">
        <is>
          <t>3.1.5</t>
        </is>
      </c>
      <c r="B3247" t="inlineStr">
        <is>
          <t>Isosource Standard 1000 ml</t>
        </is>
      </c>
      <c r="C3247" t="inlineStr">
        <is>
          <t>volume</t>
        </is>
      </c>
      <c r="D3247" s="9" t="inlineStr">
        <is>
          <t>PASS</t>
        </is>
      </c>
      <c r="E3247" t="inlineStr">
        <is>
          <t>1000.0 ml</t>
        </is>
      </c>
      <c r="F3247" t="inlineStr">
        <is>
          <t>900.0-1300.0 ml</t>
        </is>
      </c>
      <c r="G3247" t="inlineStr"/>
    </row>
    <row r="3248">
      <c r="A3248" t="inlineStr">
        <is>
          <t>3.1.5</t>
        </is>
      </c>
      <c r="B3248" t="inlineStr">
        <is>
          <t>Isosource Standard 1000 ml</t>
        </is>
      </c>
      <c r="C3248" t="inlineStr">
        <is>
          <t>amino_acids</t>
        </is>
      </c>
      <c r="D3248" s="10" t="inlineStr">
        <is>
          <t>UNKNOWN</t>
        </is>
      </c>
      <c r="E3248" t="inlineStr">
        <is>
          <t>N/A</t>
        </is>
      </c>
      <c r="F3248" t="inlineStr">
        <is>
          <t>&gt;= 65.0 g/1000ml</t>
        </is>
      </c>
      <c r="G3248" t="inlineStr">
        <is>
          <t>Product has no value for 'amino_acids'</t>
        </is>
      </c>
    </row>
    <row r="3249">
      <c r="A3249" t="inlineStr">
        <is>
          <t>3.1.5</t>
        </is>
      </c>
      <c r="B3249" t="inlineStr">
        <is>
          <t>Isosource Standard 1000 ml</t>
        </is>
      </c>
      <c r="C3249" t="inlineStr">
        <is>
          <t>fish_oil</t>
        </is>
      </c>
      <c r="D3249" s="10" t="inlineStr">
        <is>
          <t>UNKNOWN</t>
        </is>
      </c>
      <c r="E3249" t="inlineStr">
        <is>
          <t>N/A</t>
        </is>
      </c>
      <c r="F3249" t="inlineStr">
        <is>
          <t>&gt;= 0.4 g/1000ml</t>
        </is>
      </c>
      <c r="G3249" t="inlineStr">
        <is>
          <t>Product has no value for 'fish_oil'</t>
        </is>
      </c>
    </row>
    <row r="3250">
      <c r="A3250" t="inlineStr">
        <is>
          <t>3.1.5</t>
        </is>
      </c>
      <c r="B3250" t="inlineStr">
        <is>
          <t>Isosource Standard 1000 ml</t>
        </is>
      </c>
      <c r="C3250" t="inlineStr">
        <is>
          <t>atc_code</t>
        </is>
      </c>
      <c r="D3250" s="10" t="inlineStr">
        <is>
          <t>UNKNOWN</t>
        </is>
      </c>
      <c r="E3250" t="inlineStr">
        <is>
          <t>N/A</t>
        </is>
      </c>
      <c r="F3250">
        <f> B05BA10 </f>
        <v/>
      </c>
      <c r="G3250" t="inlineStr">
        <is>
          <t>No evaluator for 'atc_code' (categorical) — not verified</t>
        </is>
      </c>
    </row>
    <row r="3251">
      <c r="A3251" t="inlineStr">
        <is>
          <t>3.1.5</t>
        </is>
      </c>
      <c r="B3251" t="inlineStr">
        <is>
          <t>Isosource Standard 1000 ml</t>
        </is>
      </c>
      <c r="C3251" t="inlineStr">
        <is>
          <t>contains_amino_acids</t>
        </is>
      </c>
      <c r="D3251" s="10" t="inlineStr">
        <is>
          <t>UNKNOWN</t>
        </is>
      </c>
      <c r="E3251" t="inlineStr">
        <is>
          <t>N/A</t>
        </is>
      </c>
      <c r="F3251" t="inlineStr">
        <is>
          <t>True</t>
        </is>
      </c>
      <c r="G3251" t="inlineStr">
        <is>
          <t>Cannot determine 'contains_amino_acids' for this product</t>
        </is>
      </c>
    </row>
    <row r="3252">
      <c r="A3252" t="inlineStr">
        <is>
          <t>3.1.5</t>
        </is>
      </c>
      <c r="B3252" t="inlineStr">
        <is>
          <t>Isosource Standard 1000 ml</t>
        </is>
      </c>
      <c r="C3252" t="inlineStr">
        <is>
          <t>formulation</t>
        </is>
      </c>
      <c r="D3252" s="11" t="inlineStr">
        <is>
          <t>FAIL</t>
        </is>
      </c>
      <c r="E3252" t="inlineStr">
        <is>
          <t>liquid</t>
        </is>
      </c>
      <c r="F3252" t="inlineStr">
        <is>
          <t>emulsion</t>
        </is>
      </c>
      <c r="G3252" t="inlineStr">
        <is>
          <t>'liquid' != 'emulsion'</t>
        </is>
      </c>
    </row>
    <row r="3253">
      <c r="A3253" t="inlineStr">
        <is>
          <t>3.1.5</t>
        </is>
      </c>
      <c r="B3253" t="inlineStr">
        <is>
          <t>Isosource Standard 1000 ml</t>
        </is>
      </c>
      <c r="C3253" t="inlineStr">
        <is>
          <t>system_type</t>
        </is>
      </c>
      <c r="D3253" s="10" t="inlineStr">
        <is>
          <t>UNKNOWN</t>
        </is>
      </c>
      <c r="E3253" t="inlineStr">
        <is>
          <t>N/A</t>
        </is>
      </c>
      <c r="F3253">
        <f> three_chamber </f>
        <v/>
      </c>
      <c r="G3253" t="inlineStr">
        <is>
          <t>No evaluator for 'system_type' (categorical) — not verified</t>
        </is>
      </c>
    </row>
    <row r="3254">
      <c r="A3254" t="inlineStr">
        <is>
          <t>3.1.5</t>
        </is>
      </c>
      <c r="B3254" t="inlineStr">
        <is>
          <t>Isosource Standard Fibre 1000 ml</t>
        </is>
      </c>
      <c r="C3254" t="inlineStr">
        <is>
          <t>energy</t>
        </is>
      </c>
      <c r="D3254" s="9" t="inlineStr">
        <is>
          <t>PASS</t>
        </is>
      </c>
      <c r="E3254" t="inlineStr">
        <is>
          <t>103.0 kcal/100ml</t>
        </is>
      </c>
      <c r="F3254" t="inlineStr">
        <is>
          <t>&gt;= 80.0 kcal/100ml</t>
        </is>
      </c>
      <c r="G3254" t="inlineStr"/>
    </row>
    <row r="3255">
      <c r="A3255" t="inlineStr">
        <is>
          <t>3.1.5</t>
        </is>
      </c>
      <c r="B3255" t="inlineStr">
        <is>
          <t>Isosource Standard Fibre 1000 ml</t>
        </is>
      </c>
      <c r="C3255" t="inlineStr">
        <is>
          <t>osmolarity</t>
        </is>
      </c>
      <c r="D3255" s="9" t="inlineStr">
        <is>
          <t>PASS</t>
        </is>
      </c>
      <c r="E3255" t="inlineStr">
        <is>
          <t>249.0 mOsm/l</t>
        </is>
      </c>
      <c r="F3255" t="inlineStr">
        <is>
          <t>&lt;= 1300000.0 mOsm/l</t>
        </is>
      </c>
      <c r="G3255" t="inlineStr"/>
    </row>
    <row r="3256">
      <c r="A3256" t="inlineStr">
        <is>
          <t>3.1.5</t>
        </is>
      </c>
      <c r="B3256" t="inlineStr">
        <is>
          <t>Isosource Standard Fibre 1000 ml</t>
        </is>
      </c>
      <c r="C3256" t="inlineStr">
        <is>
          <t>volume</t>
        </is>
      </c>
      <c r="D3256" s="9" t="inlineStr">
        <is>
          <t>PASS</t>
        </is>
      </c>
      <c r="E3256" t="inlineStr">
        <is>
          <t>1000.0 ml</t>
        </is>
      </c>
      <c r="F3256" t="inlineStr">
        <is>
          <t>900.0-1300.0 ml</t>
        </is>
      </c>
      <c r="G3256" t="inlineStr"/>
    </row>
    <row r="3257">
      <c r="A3257" t="inlineStr">
        <is>
          <t>3.1.5</t>
        </is>
      </c>
      <c r="B3257" t="inlineStr">
        <is>
          <t>Isosource Standard Fibre 1000 ml</t>
        </is>
      </c>
      <c r="C3257" t="inlineStr">
        <is>
          <t>amino_acids</t>
        </is>
      </c>
      <c r="D3257" s="10" t="inlineStr">
        <is>
          <t>UNKNOWN</t>
        </is>
      </c>
      <c r="E3257" t="inlineStr">
        <is>
          <t>N/A</t>
        </is>
      </c>
      <c r="F3257" t="inlineStr">
        <is>
          <t>&gt;= 65.0 g/1000ml</t>
        </is>
      </c>
      <c r="G3257" t="inlineStr">
        <is>
          <t>Product has no value for 'amino_acids'</t>
        </is>
      </c>
    </row>
    <row r="3258">
      <c r="A3258" t="inlineStr">
        <is>
          <t>3.1.5</t>
        </is>
      </c>
      <c r="B3258" t="inlineStr">
        <is>
          <t>Isosource Standard Fibre 1000 ml</t>
        </is>
      </c>
      <c r="C3258" t="inlineStr">
        <is>
          <t>fish_oil</t>
        </is>
      </c>
      <c r="D3258" s="10" t="inlineStr">
        <is>
          <t>UNKNOWN</t>
        </is>
      </c>
      <c r="E3258" t="inlineStr">
        <is>
          <t>N/A</t>
        </is>
      </c>
      <c r="F3258" t="inlineStr">
        <is>
          <t>&gt;= 0.4 g/1000ml</t>
        </is>
      </c>
      <c r="G3258" t="inlineStr">
        <is>
          <t>Product has no value for 'fish_oil'</t>
        </is>
      </c>
    </row>
    <row r="3259">
      <c r="A3259" t="inlineStr">
        <is>
          <t>3.1.5</t>
        </is>
      </c>
      <c r="B3259" t="inlineStr">
        <is>
          <t>Isosource Standard Fibre 1000 ml</t>
        </is>
      </c>
      <c r="C3259" t="inlineStr">
        <is>
          <t>atc_code</t>
        </is>
      </c>
      <c r="D3259" s="10" t="inlineStr">
        <is>
          <t>UNKNOWN</t>
        </is>
      </c>
      <c r="E3259" t="inlineStr">
        <is>
          <t>N/A</t>
        </is>
      </c>
      <c r="F3259">
        <f> B05BA10 </f>
        <v/>
      </c>
      <c r="G3259" t="inlineStr">
        <is>
          <t>No evaluator for 'atc_code' (categorical) — not verified</t>
        </is>
      </c>
    </row>
    <row r="3260">
      <c r="A3260" t="inlineStr">
        <is>
          <t>3.1.5</t>
        </is>
      </c>
      <c r="B3260" t="inlineStr">
        <is>
          <t>Isosource Standard Fibre 1000 ml</t>
        </is>
      </c>
      <c r="C3260" t="inlineStr">
        <is>
          <t>contains_amino_acids</t>
        </is>
      </c>
      <c r="D3260" s="10" t="inlineStr">
        <is>
          <t>UNKNOWN</t>
        </is>
      </c>
      <c r="E3260" t="inlineStr">
        <is>
          <t>N/A</t>
        </is>
      </c>
      <c r="F3260" t="inlineStr">
        <is>
          <t>True</t>
        </is>
      </c>
      <c r="G3260" t="inlineStr">
        <is>
          <t>Cannot determine 'contains_amino_acids' for this product</t>
        </is>
      </c>
    </row>
    <row r="3261">
      <c r="A3261" t="inlineStr">
        <is>
          <t>3.1.5</t>
        </is>
      </c>
      <c r="B3261" t="inlineStr">
        <is>
          <t>Isosource Standard Fibre 1000 ml</t>
        </is>
      </c>
      <c r="C3261" t="inlineStr">
        <is>
          <t>formulation</t>
        </is>
      </c>
      <c r="D3261" s="11" t="inlineStr">
        <is>
          <t>FAIL</t>
        </is>
      </c>
      <c r="E3261" t="inlineStr">
        <is>
          <t>liquid</t>
        </is>
      </c>
      <c r="F3261" t="inlineStr">
        <is>
          <t>emulsion</t>
        </is>
      </c>
      <c r="G3261" t="inlineStr">
        <is>
          <t>'liquid' != 'emulsion'</t>
        </is>
      </c>
    </row>
    <row r="3262">
      <c r="A3262" t="inlineStr">
        <is>
          <t>3.1.5</t>
        </is>
      </c>
      <c r="B3262" t="inlineStr">
        <is>
          <t>Isosource Standard Fibre 1000 ml</t>
        </is>
      </c>
      <c r="C3262" t="inlineStr">
        <is>
          <t>system_type</t>
        </is>
      </c>
      <c r="D3262" s="10" t="inlineStr">
        <is>
          <t>UNKNOWN</t>
        </is>
      </c>
      <c r="E3262" t="inlineStr">
        <is>
          <t>N/A</t>
        </is>
      </c>
      <c r="F3262">
        <f> three_chamber </f>
        <v/>
      </c>
      <c r="G3262" t="inlineStr">
        <is>
          <t>No evaluator for 'system_type' (categorical) — not verified</t>
        </is>
      </c>
    </row>
    <row r="3263">
      <c r="A3263" t="inlineStr">
        <is>
          <t>3.1.5</t>
        </is>
      </c>
      <c r="B3263" t="inlineStr">
        <is>
          <t>Isosource Standard 500 ml</t>
        </is>
      </c>
      <c r="C3263" t="inlineStr">
        <is>
          <t>energy</t>
        </is>
      </c>
      <c r="D3263" s="9" t="inlineStr">
        <is>
          <t>PASS</t>
        </is>
      </c>
      <c r="E3263" t="inlineStr">
        <is>
          <t>103.0 kcal/100ml</t>
        </is>
      </c>
      <c r="F3263" t="inlineStr">
        <is>
          <t>&gt;= 80.0 kcal/100ml</t>
        </is>
      </c>
      <c r="G3263" t="inlineStr"/>
    </row>
    <row r="3264">
      <c r="A3264" t="inlineStr">
        <is>
          <t>3.1.5</t>
        </is>
      </c>
      <c r="B3264" t="inlineStr">
        <is>
          <t>Isosource Standard 500 ml</t>
        </is>
      </c>
      <c r="C3264" t="inlineStr">
        <is>
          <t>osmolarity</t>
        </is>
      </c>
      <c r="D3264" s="9" t="inlineStr">
        <is>
          <t>PASS</t>
        </is>
      </c>
      <c r="E3264" t="inlineStr">
        <is>
          <t>234.0 mOsm/l</t>
        </is>
      </c>
      <c r="F3264" t="inlineStr">
        <is>
          <t>&lt;= 1300000.0 mOsm/l</t>
        </is>
      </c>
      <c r="G3264" t="inlineStr"/>
    </row>
    <row r="3265">
      <c r="A3265" t="inlineStr">
        <is>
          <t>3.1.5</t>
        </is>
      </c>
      <c r="B3265" t="inlineStr">
        <is>
          <t>Isosource Standard 500 ml</t>
        </is>
      </c>
      <c r="C3265" t="inlineStr">
        <is>
          <t>volume</t>
        </is>
      </c>
      <c r="D3265" s="11" t="inlineStr">
        <is>
          <t>FAIL</t>
        </is>
      </c>
      <c r="E3265" t="inlineStr">
        <is>
          <t>500.0 ml</t>
        </is>
      </c>
      <c r="F3265" t="inlineStr">
        <is>
          <t>900.0-1300.0 ml</t>
        </is>
      </c>
      <c r="G3265" t="inlineStr">
        <is>
          <t>500.0 ml outside range 900.0-1300.0 ml</t>
        </is>
      </c>
    </row>
    <row r="3266">
      <c r="A3266" t="inlineStr">
        <is>
          <t>3.1.5</t>
        </is>
      </c>
      <c r="B3266" t="inlineStr">
        <is>
          <t>Isosource Standard 500 ml</t>
        </is>
      </c>
      <c r="C3266" t="inlineStr">
        <is>
          <t>amino_acids</t>
        </is>
      </c>
      <c r="D3266" s="10" t="inlineStr">
        <is>
          <t>UNKNOWN</t>
        </is>
      </c>
      <c r="E3266" t="inlineStr">
        <is>
          <t>N/A</t>
        </is>
      </c>
      <c r="F3266" t="inlineStr">
        <is>
          <t>&gt;= 65.0 g/1000ml</t>
        </is>
      </c>
      <c r="G3266" t="inlineStr">
        <is>
          <t>Product has no value for 'amino_acids'</t>
        </is>
      </c>
    </row>
    <row r="3267">
      <c r="A3267" t="inlineStr">
        <is>
          <t>3.1.5</t>
        </is>
      </c>
      <c r="B3267" t="inlineStr">
        <is>
          <t>Isosource Standard 500 ml</t>
        </is>
      </c>
      <c r="C3267" t="inlineStr">
        <is>
          <t>fish_oil</t>
        </is>
      </c>
      <c r="D3267" s="10" t="inlineStr">
        <is>
          <t>UNKNOWN</t>
        </is>
      </c>
      <c r="E3267" t="inlineStr">
        <is>
          <t>N/A</t>
        </is>
      </c>
      <c r="F3267" t="inlineStr">
        <is>
          <t>&gt;= 0.4 g/1000ml</t>
        </is>
      </c>
      <c r="G3267" t="inlineStr">
        <is>
          <t>Product has no value for 'fish_oil'</t>
        </is>
      </c>
    </row>
    <row r="3268">
      <c r="A3268" t="inlineStr">
        <is>
          <t>3.1.5</t>
        </is>
      </c>
      <c r="B3268" t="inlineStr">
        <is>
          <t>Isosource Standard 500 ml</t>
        </is>
      </c>
      <c r="C3268" t="inlineStr">
        <is>
          <t>atc_code</t>
        </is>
      </c>
      <c r="D3268" s="10" t="inlineStr">
        <is>
          <t>UNKNOWN</t>
        </is>
      </c>
      <c r="E3268" t="inlineStr">
        <is>
          <t>N/A</t>
        </is>
      </c>
      <c r="F3268">
        <f> B05BA10 </f>
        <v/>
      </c>
      <c r="G3268" t="inlineStr">
        <is>
          <t>No evaluator for 'atc_code' (categorical) — not verified</t>
        </is>
      </c>
    </row>
    <row r="3269">
      <c r="A3269" t="inlineStr">
        <is>
          <t>3.1.5</t>
        </is>
      </c>
      <c r="B3269" t="inlineStr">
        <is>
          <t>Isosource Standard 500 ml</t>
        </is>
      </c>
      <c r="C3269" t="inlineStr">
        <is>
          <t>contains_amino_acids</t>
        </is>
      </c>
      <c r="D3269" s="10" t="inlineStr">
        <is>
          <t>UNKNOWN</t>
        </is>
      </c>
      <c r="E3269" t="inlineStr">
        <is>
          <t>N/A</t>
        </is>
      </c>
      <c r="F3269" t="inlineStr">
        <is>
          <t>True</t>
        </is>
      </c>
      <c r="G3269" t="inlineStr">
        <is>
          <t>Cannot determine 'contains_amino_acids' for this product</t>
        </is>
      </c>
    </row>
    <row r="3270">
      <c r="A3270" t="inlineStr">
        <is>
          <t>3.1.5</t>
        </is>
      </c>
      <c r="B3270" t="inlineStr">
        <is>
          <t>Isosource Standard 500 ml</t>
        </is>
      </c>
      <c r="C3270" t="inlineStr">
        <is>
          <t>formulation</t>
        </is>
      </c>
      <c r="D3270" s="11" t="inlineStr">
        <is>
          <t>FAIL</t>
        </is>
      </c>
      <c r="E3270" t="inlineStr">
        <is>
          <t>liquid</t>
        </is>
      </c>
      <c r="F3270" t="inlineStr">
        <is>
          <t>emulsion</t>
        </is>
      </c>
      <c r="G3270" t="inlineStr">
        <is>
          <t>'liquid' != 'emulsion'</t>
        </is>
      </c>
    </row>
    <row r="3271">
      <c r="A3271" t="inlineStr">
        <is>
          <t>3.1.5</t>
        </is>
      </c>
      <c r="B3271" t="inlineStr">
        <is>
          <t>Isosource Standard 500 ml</t>
        </is>
      </c>
      <c r="C3271" t="inlineStr">
        <is>
          <t>system_type</t>
        </is>
      </c>
      <c r="D3271" s="10" t="inlineStr">
        <is>
          <t>UNKNOWN</t>
        </is>
      </c>
      <c r="E3271" t="inlineStr">
        <is>
          <t>N/A</t>
        </is>
      </c>
      <c r="F3271">
        <f> three_chamber </f>
        <v/>
      </c>
      <c r="G3271" t="inlineStr">
        <is>
          <t>No evaluator for 'system_type' (categorical) — not verified</t>
        </is>
      </c>
    </row>
    <row r="3272">
      <c r="A3272" t="inlineStr">
        <is>
          <t>3.1.6</t>
        </is>
      </c>
      <c r="B3272" t="inlineStr">
        <is>
          <t>Isosource Standard 500 ml</t>
        </is>
      </c>
      <c r="C3272" t="inlineStr">
        <is>
          <t>energy</t>
        </is>
      </c>
      <c r="D3272" s="9" t="inlineStr">
        <is>
          <t>PASS</t>
        </is>
      </c>
      <c r="E3272" t="inlineStr">
        <is>
          <t>103.0 kcal/100ml</t>
        </is>
      </c>
      <c r="F3272" t="inlineStr">
        <is>
          <t>&gt;= 70.0 kcal/100ml</t>
        </is>
      </c>
      <c r="G3272" t="inlineStr"/>
    </row>
    <row r="3273">
      <c r="A3273" t="inlineStr">
        <is>
          <t>3.1.6</t>
        </is>
      </c>
      <c r="B3273" t="inlineStr">
        <is>
          <t>Isosource Standard 500 ml</t>
        </is>
      </c>
      <c r="C3273" t="inlineStr">
        <is>
          <t>osmolarity</t>
        </is>
      </c>
      <c r="D3273" s="9" t="inlineStr">
        <is>
          <t>PASS</t>
        </is>
      </c>
      <c r="E3273" t="inlineStr">
        <is>
          <t>234.0 mOsm/l</t>
        </is>
      </c>
      <c r="F3273" t="inlineStr">
        <is>
          <t>&lt;= 850000.0 mOsm/l</t>
        </is>
      </c>
      <c r="G3273" t="inlineStr"/>
    </row>
    <row r="3274">
      <c r="A3274" t="inlineStr">
        <is>
          <t>3.1.6</t>
        </is>
      </c>
      <c r="B3274" t="inlineStr">
        <is>
          <t>Isosource Standard 500 ml</t>
        </is>
      </c>
      <c r="C3274" t="inlineStr">
        <is>
          <t>volume</t>
        </is>
      </c>
      <c r="D3274" s="11" t="inlineStr">
        <is>
          <t>FAIL</t>
        </is>
      </c>
      <c r="E3274" t="inlineStr">
        <is>
          <t>500.0 ml</t>
        </is>
      </c>
      <c r="F3274" t="inlineStr">
        <is>
          <t>1850.0-1950.0 ml</t>
        </is>
      </c>
      <c r="G3274" t="inlineStr">
        <is>
          <t>500.0 ml outside range 1850.0-1950.0 ml</t>
        </is>
      </c>
    </row>
    <row r="3275">
      <c r="A3275" t="inlineStr">
        <is>
          <t>3.1.6</t>
        </is>
      </c>
      <c r="B3275" t="inlineStr">
        <is>
          <t>Isosource Standard 500 ml</t>
        </is>
      </c>
      <c r="C3275" t="inlineStr">
        <is>
          <t>amino_acids</t>
        </is>
      </c>
      <c r="D3275" s="10" t="inlineStr">
        <is>
          <t>UNKNOWN</t>
        </is>
      </c>
      <c r="E3275" t="inlineStr">
        <is>
          <t>N/A</t>
        </is>
      </c>
      <c r="F3275" t="inlineStr">
        <is>
          <t>&gt;= 32.0 g/1000ml</t>
        </is>
      </c>
      <c r="G3275" t="inlineStr">
        <is>
          <t>Product has no value for 'amino_acids'</t>
        </is>
      </c>
    </row>
    <row r="3276">
      <c r="A3276" t="inlineStr">
        <is>
          <t>3.1.6</t>
        </is>
      </c>
      <c r="B3276" t="inlineStr">
        <is>
          <t>Isosource Standard 500 ml</t>
        </is>
      </c>
      <c r="C3276" t="inlineStr">
        <is>
          <t>atc_code</t>
        </is>
      </c>
      <c r="D3276" s="10" t="inlineStr">
        <is>
          <t>UNKNOWN</t>
        </is>
      </c>
      <c r="E3276" t="inlineStr">
        <is>
          <t>N/A</t>
        </is>
      </c>
      <c r="F3276">
        <f> B05BA10 </f>
        <v/>
      </c>
      <c r="G3276" t="inlineStr">
        <is>
          <t>No evaluator for 'atc_code' (categorical) — not verified</t>
        </is>
      </c>
    </row>
    <row r="3277">
      <c r="A3277" t="inlineStr">
        <is>
          <t>3.1.6</t>
        </is>
      </c>
      <c r="B3277" t="inlineStr">
        <is>
          <t>Isosource Standard 500 ml</t>
        </is>
      </c>
      <c r="C3277" t="inlineStr">
        <is>
          <t>contains_amino_acids</t>
        </is>
      </c>
      <c r="D3277" s="10" t="inlineStr">
        <is>
          <t>UNKNOWN</t>
        </is>
      </c>
      <c r="E3277" t="inlineStr">
        <is>
          <t>N/A</t>
        </is>
      </c>
      <c r="F3277" t="inlineStr">
        <is>
          <t>True</t>
        </is>
      </c>
      <c r="G3277" t="inlineStr">
        <is>
          <t>Cannot determine 'contains_amino_acids' for this product</t>
        </is>
      </c>
    </row>
    <row r="3278">
      <c r="A3278" t="inlineStr">
        <is>
          <t>3.1.6</t>
        </is>
      </c>
      <c r="B3278" t="inlineStr">
        <is>
          <t>Isosource Standard 500 ml</t>
        </is>
      </c>
      <c r="C3278" t="inlineStr">
        <is>
          <t>formulation</t>
        </is>
      </c>
      <c r="D3278" s="11" t="inlineStr">
        <is>
          <t>FAIL</t>
        </is>
      </c>
      <c r="E3278" t="inlineStr">
        <is>
          <t>liquid</t>
        </is>
      </c>
      <c r="F3278" t="inlineStr">
        <is>
          <t>emulsion</t>
        </is>
      </c>
      <c r="G3278" t="inlineStr">
        <is>
          <t>'liquid' != 'emulsion'</t>
        </is>
      </c>
    </row>
    <row r="3279">
      <c r="A3279" t="inlineStr">
        <is>
          <t>3.1.6</t>
        </is>
      </c>
      <c r="B3279" t="inlineStr">
        <is>
          <t>Isosource Standard 500 ml</t>
        </is>
      </c>
      <c r="C3279" t="inlineStr">
        <is>
          <t>system_type</t>
        </is>
      </c>
      <c r="D3279" s="10" t="inlineStr">
        <is>
          <t>UNKNOWN</t>
        </is>
      </c>
      <c r="E3279" t="inlineStr">
        <is>
          <t>N/A</t>
        </is>
      </c>
      <c r="F3279">
        <f> three_chamber </f>
        <v/>
      </c>
      <c r="G3279" t="inlineStr">
        <is>
          <t>No evaluator for 'system_type' (categorical) — not verified</t>
        </is>
      </c>
    </row>
    <row r="3280">
      <c r="A3280" t="inlineStr">
        <is>
          <t>3.1.6</t>
        </is>
      </c>
      <c r="B3280" t="inlineStr">
        <is>
          <t>Isosource Standard 1000 ml</t>
        </is>
      </c>
      <c r="C3280" t="inlineStr">
        <is>
          <t>energy</t>
        </is>
      </c>
      <c r="D3280" s="9" t="inlineStr">
        <is>
          <t>PASS</t>
        </is>
      </c>
      <c r="E3280" t="inlineStr">
        <is>
          <t>103.0 kcal/100ml</t>
        </is>
      </c>
      <c r="F3280" t="inlineStr">
        <is>
          <t>&gt;= 70.0 kcal/100ml</t>
        </is>
      </c>
      <c r="G3280" t="inlineStr"/>
    </row>
    <row r="3281">
      <c r="A3281" t="inlineStr">
        <is>
          <t>3.1.6</t>
        </is>
      </c>
      <c r="B3281" t="inlineStr">
        <is>
          <t>Isosource Standard 1000 ml</t>
        </is>
      </c>
      <c r="C3281" t="inlineStr">
        <is>
          <t>osmolarity</t>
        </is>
      </c>
      <c r="D3281" s="9" t="inlineStr">
        <is>
          <t>PASS</t>
        </is>
      </c>
      <c r="E3281" t="inlineStr">
        <is>
          <t>234.0 mOsm/l</t>
        </is>
      </c>
      <c r="F3281" t="inlineStr">
        <is>
          <t>&lt;= 850000.0 mOsm/l</t>
        </is>
      </c>
      <c r="G3281" t="inlineStr"/>
    </row>
    <row r="3282">
      <c r="A3282" t="inlineStr">
        <is>
          <t>3.1.6</t>
        </is>
      </c>
      <c r="B3282" t="inlineStr">
        <is>
          <t>Isosource Standard 1000 ml</t>
        </is>
      </c>
      <c r="C3282" t="inlineStr">
        <is>
          <t>volume</t>
        </is>
      </c>
      <c r="D3282" s="11" t="inlineStr">
        <is>
          <t>FAIL</t>
        </is>
      </c>
      <c r="E3282" t="inlineStr">
        <is>
          <t>1000.0 ml</t>
        </is>
      </c>
      <c r="F3282" t="inlineStr">
        <is>
          <t>1850.0-1950.0 ml</t>
        </is>
      </c>
      <c r="G3282" t="inlineStr">
        <is>
          <t>1000.0 ml outside range 1850.0-1950.0 ml</t>
        </is>
      </c>
    </row>
    <row r="3283">
      <c r="A3283" t="inlineStr">
        <is>
          <t>3.1.6</t>
        </is>
      </c>
      <c r="B3283" t="inlineStr">
        <is>
          <t>Isosource Standard 1000 ml</t>
        </is>
      </c>
      <c r="C3283" t="inlineStr">
        <is>
          <t>amino_acids</t>
        </is>
      </c>
      <c r="D3283" s="10" t="inlineStr">
        <is>
          <t>UNKNOWN</t>
        </is>
      </c>
      <c r="E3283" t="inlineStr">
        <is>
          <t>N/A</t>
        </is>
      </c>
      <c r="F3283" t="inlineStr">
        <is>
          <t>&gt;= 32.0 g/1000ml</t>
        </is>
      </c>
      <c r="G3283" t="inlineStr">
        <is>
          <t>Product has no value for 'amino_acids'</t>
        </is>
      </c>
    </row>
    <row r="3284">
      <c r="A3284" t="inlineStr">
        <is>
          <t>3.1.6</t>
        </is>
      </c>
      <c r="B3284" t="inlineStr">
        <is>
          <t>Isosource Standard 1000 ml</t>
        </is>
      </c>
      <c r="C3284" t="inlineStr">
        <is>
          <t>atc_code</t>
        </is>
      </c>
      <c r="D3284" s="10" t="inlineStr">
        <is>
          <t>UNKNOWN</t>
        </is>
      </c>
      <c r="E3284" t="inlineStr">
        <is>
          <t>N/A</t>
        </is>
      </c>
      <c r="F3284">
        <f> B05BA10 </f>
        <v/>
      </c>
      <c r="G3284" t="inlineStr">
        <is>
          <t>No evaluator for 'atc_code' (categorical) — not verified</t>
        </is>
      </c>
    </row>
    <row r="3285">
      <c r="A3285" t="inlineStr">
        <is>
          <t>3.1.6</t>
        </is>
      </c>
      <c r="B3285" t="inlineStr">
        <is>
          <t>Isosource Standard 1000 ml</t>
        </is>
      </c>
      <c r="C3285" t="inlineStr">
        <is>
          <t>contains_amino_acids</t>
        </is>
      </c>
      <c r="D3285" s="10" t="inlineStr">
        <is>
          <t>UNKNOWN</t>
        </is>
      </c>
      <c r="E3285" t="inlineStr">
        <is>
          <t>N/A</t>
        </is>
      </c>
      <c r="F3285" t="inlineStr">
        <is>
          <t>True</t>
        </is>
      </c>
      <c r="G3285" t="inlineStr">
        <is>
          <t>Cannot determine 'contains_amino_acids' for this product</t>
        </is>
      </c>
    </row>
    <row r="3286">
      <c r="A3286" t="inlineStr">
        <is>
          <t>3.1.6</t>
        </is>
      </c>
      <c r="B3286" t="inlineStr">
        <is>
          <t>Isosource Standard 1000 ml</t>
        </is>
      </c>
      <c r="C3286" t="inlineStr">
        <is>
          <t>formulation</t>
        </is>
      </c>
      <c r="D3286" s="11" t="inlineStr">
        <is>
          <t>FAIL</t>
        </is>
      </c>
      <c r="E3286" t="inlineStr">
        <is>
          <t>liquid</t>
        </is>
      </c>
      <c r="F3286" t="inlineStr">
        <is>
          <t>emulsion</t>
        </is>
      </c>
      <c r="G3286" t="inlineStr">
        <is>
          <t>'liquid' != 'emulsion'</t>
        </is>
      </c>
    </row>
    <row r="3287">
      <c r="A3287" t="inlineStr">
        <is>
          <t>3.1.6</t>
        </is>
      </c>
      <c r="B3287" t="inlineStr">
        <is>
          <t>Isosource Standard 1000 ml</t>
        </is>
      </c>
      <c r="C3287" t="inlineStr">
        <is>
          <t>system_type</t>
        </is>
      </c>
      <c r="D3287" s="10" t="inlineStr">
        <is>
          <t>UNKNOWN</t>
        </is>
      </c>
      <c r="E3287" t="inlineStr">
        <is>
          <t>N/A</t>
        </is>
      </c>
      <c r="F3287">
        <f> three_chamber </f>
        <v/>
      </c>
      <c r="G3287" t="inlineStr">
        <is>
          <t>No evaluator for 'system_type' (categorical) — not verified</t>
        </is>
      </c>
    </row>
    <row r="3288">
      <c r="A3288" t="inlineStr">
        <is>
          <t>3.1.6</t>
        </is>
      </c>
      <c r="B3288" t="inlineStr">
        <is>
          <t>Isosource Standard Fibre 500 ml</t>
        </is>
      </c>
      <c r="C3288" t="inlineStr">
        <is>
          <t>energy</t>
        </is>
      </c>
      <c r="D3288" s="9" t="inlineStr">
        <is>
          <t>PASS</t>
        </is>
      </c>
      <c r="E3288" t="inlineStr">
        <is>
          <t>103.0 kcal/100ml</t>
        </is>
      </c>
      <c r="F3288" t="inlineStr">
        <is>
          <t>&gt;= 70.0 kcal/100ml</t>
        </is>
      </c>
      <c r="G3288" t="inlineStr"/>
    </row>
    <row r="3289">
      <c r="A3289" t="inlineStr">
        <is>
          <t>3.1.6</t>
        </is>
      </c>
      <c r="B3289" t="inlineStr">
        <is>
          <t>Isosource Standard Fibre 500 ml</t>
        </is>
      </c>
      <c r="C3289" t="inlineStr">
        <is>
          <t>osmolarity</t>
        </is>
      </c>
      <c r="D3289" s="9" t="inlineStr">
        <is>
          <t>PASS</t>
        </is>
      </c>
      <c r="E3289" t="inlineStr">
        <is>
          <t>249.0 mOsm/l</t>
        </is>
      </c>
      <c r="F3289" t="inlineStr">
        <is>
          <t>&lt;= 850000.0 mOsm/l</t>
        </is>
      </c>
      <c r="G3289" t="inlineStr"/>
    </row>
    <row r="3290">
      <c r="A3290" t="inlineStr">
        <is>
          <t>3.1.6</t>
        </is>
      </c>
      <c r="B3290" t="inlineStr">
        <is>
          <t>Isosource Standard Fibre 500 ml</t>
        </is>
      </c>
      <c r="C3290" t="inlineStr">
        <is>
          <t>volume</t>
        </is>
      </c>
      <c r="D3290" s="11" t="inlineStr">
        <is>
          <t>FAIL</t>
        </is>
      </c>
      <c r="E3290" t="inlineStr">
        <is>
          <t>500.0 ml</t>
        </is>
      </c>
      <c r="F3290" t="inlineStr">
        <is>
          <t>1850.0-1950.0 ml</t>
        </is>
      </c>
      <c r="G3290" t="inlineStr">
        <is>
          <t>500.0 ml outside range 1850.0-1950.0 ml</t>
        </is>
      </c>
    </row>
    <row r="3291">
      <c r="A3291" t="inlineStr">
        <is>
          <t>3.1.6</t>
        </is>
      </c>
      <c r="B3291" t="inlineStr">
        <is>
          <t>Isosource Standard Fibre 500 ml</t>
        </is>
      </c>
      <c r="C3291" t="inlineStr">
        <is>
          <t>amino_acids</t>
        </is>
      </c>
      <c r="D3291" s="10" t="inlineStr">
        <is>
          <t>UNKNOWN</t>
        </is>
      </c>
      <c r="E3291" t="inlineStr">
        <is>
          <t>N/A</t>
        </is>
      </c>
      <c r="F3291" t="inlineStr">
        <is>
          <t>&gt;= 32.0 g/1000ml</t>
        </is>
      </c>
      <c r="G3291" t="inlineStr">
        <is>
          <t>Product has no value for 'amino_acids'</t>
        </is>
      </c>
    </row>
    <row r="3292">
      <c r="A3292" t="inlineStr">
        <is>
          <t>3.1.6</t>
        </is>
      </c>
      <c r="B3292" t="inlineStr">
        <is>
          <t>Isosource Standard Fibre 500 ml</t>
        </is>
      </c>
      <c r="C3292" t="inlineStr">
        <is>
          <t>atc_code</t>
        </is>
      </c>
      <c r="D3292" s="10" t="inlineStr">
        <is>
          <t>UNKNOWN</t>
        </is>
      </c>
      <c r="E3292" t="inlineStr">
        <is>
          <t>N/A</t>
        </is>
      </c>
      <c r="F3292">
        <f> B05BA10 </f>
        <v/>
      </c>
      <c r="G3292" t="inlineStr">
        <is>
          <t>No evaluator for 'atc_code' (categorical) — not verified</t>
        </is>
      </c>
    </row>
    <row r="3293">
      <c r="A3293" t="inlineStr">
        <is>
          <t>3.1.6</t>
        </is>
      </c>
      <c r="B3293" t="inlineStr">
        <is>
          <t>Isosource Standard Fibre 500 ml</t>
        </is>
      </c>
      <c r="C3293" t="inlineStr">
        <is>
          <t>contains_amino_acids</t>
        </is>
      </c>
      <c r="D3293" s="10" t="inlineStr">
        <is>
          <t>UNKNOWN</t>
        </is>
      </c>
      <c r="E3293" t="inlineStr">
        <is>
          <t>N/A</t>
        </is>
      </c>
      <c r="F3293" t="inlineStr">
        <is>
          <t>True</t>
        </is>
      </c>
      <c r="G3293" t="inlineStr">
        <is>
          <t>Cannot determine 'contains_amino_acids' for this product</t>
        </is>
      </c>
    </row>
    <row r="3294">
      <c r="A3294" t="inlineStr">
        <is>
          <t>3.1.6</t>
        </is>
      </c>
      <c r="B3294" t="inlineStr">
        <is>
          <t>Isosource Standard Fibre 500 ml</t>
        </is>
      </c>
      <c r="C3294" t="inlineStr">
        <is>
          <t>formulation</t>
        </is>
      </c>
      <c r="D3294" s="11" t="inlineStr">
        <is>
          <t>FAIL</t>
        </is>
      </c>
      <c r="E3294" t="inlineStr">
        <is>
          <t>liquid</t>
        </is>
      </c>
      <c r="F3294" t="inlineStr">
        <is>
          <t>emulsion</t>
        </is>
      </c>
      <c r="G3294" t="inlineStr">
        <is>
          <t>'liquid' != 'emulsion'</t>
        </is>
      </c>
    </row>
    <row r="3295">
      <c r="A3295" t="inlineStr">
        <is>
          <t>3.1.6</t>
        </is>
      </c>
      <c r="B3295" t="inlineStr">
        <is>
          <t>Isosource Standard Fibre 500 ml</t>
        </is>
      </c>
      <c r="C3295" t="inlineStr">
        <is>
          <t>system_type</t>
        </is>
      </c>
      <c r="D3295" s="10" t="inlineStr">
        <is>
          <t>UNKNOWN</t>
        </is>
      </c>
      <c r="E3295" t="inlineStr">
        <is>
          <t>N/A</t>
        </is>
      </c>
      <c r="F3295">
        <f> three_chamber </f>
        <v/>
      </c>
      <c r="G3295" t="inlineStr">
        <is>
          <t>No evaluator for 'system_type' (categorical) — not verified</t>
        </is>
      </c>
    </row>
    <row r="3296">
      <c r="A3296" t="inlineStr">
        <is>
          <t>3.1.7</t>
        </is>
      </c>
      <c r="B3296" t="inlineStr">
        <is>
          <t>Isosource Standard 500 ml</t>
        </is>
      </c>
      <c r="C3296" t="inlineStr">
        <is>
          <t>energy</t>
        </is>
      </c>
      <c r="D3296" s="9" t="inlineStr">
        <is>
          <t>PASS</t>
        </is>
      </c>
      <c r="E3296" t="inlineStr">
        <is>
          <t>103.0 kcal/100ml</t>
        </is>
      </c>
      <c r="F3296" t="inlineStr">
        <is>
          <t>&gt;= 70.0 kcal/100ml</t>
        </is>
      </c>
      <c r="G3296" t="inlineStr"/>
    </row>
    <row r="3297">
      <c r="A3297" t="inlineStr">
        <is>
          <t>3.1.7</t>
        </is>
      </c>
      <c r="B3297" t="inlineStr">
        <is>
          <t>Isosource Standard 500 ml</t>
        </is>
      </c>
      <c r="C3297" t="inlineStr">
        <is>
          <t>osmolarity</t>
        </is>
      </c>
      <c r="D3297" s="9" t="inlineStr">
        <is>
          <t>PASS</t>
        </is>
      </c>
      <c r="E3297" t="inlineStr">
        <is>
          <t>234.0 mOsm/l</t>
        </is>
      </c>
      <c r="F3297" t="inlineStr">
        <is>
          <t>&lt;= 850000.0 mOsm/l</t>
        </is>
      </c>
      <c r="G3297" t="inlineStr"/>
    </row>
    <row r="3298">
      <c r="A3298" t="inlineStr">
        <is>
          <t>3.1.7</t>
        </is>
      </c>
      <c r="B3298" t="inlineStr">
        <is>
          <t>Isosource Standard 500 ml</t>
        </is>
      </c>
      <c r="C3298" t="inlineStr">
        <is>
          <t>volume</t>
        </is>
      </c>
      <c r="D3298" s="11" t="inlineStr">
        <is>
          <t>FAIL</t>
        </is>
      </c>
      <c r="E3298" t="inlineStr">
        <is>
          <t>500.0 ml</t>
        </is>
      </c>
      <c r="F3298" t="inlineStr">
        <is>
          <t>1400.0-1500.0 ml</t>
        </is>
      </c>
      <c r="G3298" t="inlineStr">
        <is>
          <t>500.0 ml outside range 1400.0-1500.0 ml</t>
        </is>
      </c>
    </row>
    <row r="3299">
      <c r="A3299" t="inlineStr">
        <is>
          <t>3.1.7</t>
        </is>
      </c>
      <c r="B3299" t="inlineStr">
        <is>
          <t>Isosource Standard 500 ml</t>
        </is>
      </c>
      <c r="C3299" t="inlineStr">
        <is>
          <t>amino_acids</t>
        </is>
      </c>
      <c r="D3299" s="10" t="inlineStr">
        <is>
          <t>UNKNOWN</t>
        </is>
      </c>
      <c r="E3299" t="inlineStr">
        <is>
          <t>N/A</t>
        </is>
      </c>
      <c r="F3299" t="inlineStr">
        <is>
          <t>&gt;= 32.0 g/1000ml</t>
        </is>
      </c>
      <c r="G3299" t="inlineStr">
        <is>
          <t>Product has no value for 'amino_acids'</t>
        </is>
      </c>
    </row>
    <row r="3300">
      <c r="A3300" t="inlineStr">
        <is>
          <t>3.1.7</t>
        </is>
      </c>
      <c r="B3300" t="inlineStr">
        <is>
          <t>Isosource Standard 500 ml</t>
        </is>
      </c>
      <c r="C3300" t="inlineStr">
        <is>
          <t>atc_code</t>
        </is>
      </c>
      <c r="D3300" s="10" t="inlineStr">
        <is>
          <t>UNKNOWN</t>
        </is>
      </c>
      <c r="E3300" t="inlineStr">
        <is>
          <t>N/A</t>
        </is>
      </c>
      <c r="F3300">
        <f> B05BA10 </f>
        <v/>
      </c>
      <c r="G3300" t="inlineStr">
        <is>
          <t>No evaluator for 'atc_code' (categorical) — not verified</t>
        </is>
      </c>
    </row>
    <row r="3301">
      <c r="A3301" t="inlineStr">
        <is>
          <t>3.1.7</t>
        </is>
      </c>
      <c r="B3301" t="inlineStr">
        <is>
          <t>Isosource Standard 500 ml</t>
        </is>
      </c>
      <c r="C3301" t="inlineStr">
        <is>
          <t>contains_amino_acids</t>
        </is>
      </c>
      <c r="D3301" s="10" t="inlineStr">
        <is>
          <t>UNKNOWN</t>
        </is>
      </c>
      <c r="E3301" t="inlineStr">
        <is>
          <t>N/A</t>
        </is>
      </c>
      <c r="F3301" t="inlineStr">
        <is>
          <t>True</t>
        </is>
      </c>
      <c r="G3301" t="inlineStr">
        <is>
          <t>Cannot determine 'contains_amino_acids' for this product</t>
        </is>
      </c>
    </row>
    <row r="3302">
      <c r="A3302" t="inlineStr">
        <is>
          <t>3.1.7</t>
        </is>
      </c>
      <c r="B3302" t="inlineStr">
        <is>
          <t>Isosource Standard 500 ml</t>
        </is>
      </c>
      <c r="C3302" t="inlineStr">
        <is>
          <t>formulation</t>
        </is>
      </c>
      <c r="D3302" s="11" t="inlineStr">
        <is>
          <t>FAIL</t>
        </is>
      </c>
      <c r="E3302" t="inlineStr">
        <is>
          <t>liquid</t>
        </is>
      </c>
      <c r="F3302" t="inlineStr">
        <is>
          <t>emulsion</t>
        </is>
      </c>
      <c r="G3302" t="inlineStr">
        <is>
          <t>'liquid' != 'emulsion'</t>
        </is>
      </c>
    </row>
    <row r="3303">
      <c r="A3303" t="inlineStr">
        <is>
          <t>3.1.7</t>
        </is>
      </c>
      <c r="B3303" t="inlineStr">
        <is>
          <t>Isosource Standard 500 ml</t>
        </is>
      </c>
      <c r="C3303" t="inlineStr">
        <is>
          <t>system_type</t>
        </is>
      </c>
      <c r="D3303" s="10" t="inlineStr">
        <is>
          <t>UNKNOWN</t>
        </is>
      </c>
      <c r="E3303" t="inlineStr">
        <is>
          <t>N/A</t>
        </is>
      </c>
      <c r="F3303">
        <f> three_chamber </f>
        <v/>
      </c>
      <c r="G3303" t="inlineStr">
        <is>
          <t>No evaluator for 'system_type' (categorical) — not verified</t>
        </is>
      </c>
    </row>
    <row r="3304">
      <c r="A3304" t="inlineStr">
        <is>
          <t>3.1.7</t>
        </is>
      </c>
      <c r="B3304" t="inlineStr">
        <is>
          <t>Isosource Standard 1000 ml</t>
        </is>
      </c>
      <c r="C3304" t="inlineStr">
        <is>
          <t>energy</t>
        </is>
      </c>
      <c r="D3304" s="9" t="inlineStr">
        <is>
          <t>PASS</t>
        </is>
      </c>
      <c r="E3304" t="inlineStr">
        <is>
          <t>103.0 kcal/100ml</t>
        </is>
      </c>
      <c r="F3304" t="inlineStr">
        <is>
          <t>&gt;= 70.0 kcal/100ml</t>
        </is>
      </c>
      <c r="G3304" t="inlineStr"/>
    </row>
    <row r="3305">
      <c r="A3305" t="inlineStr">
        <is>
          <t>3.1.7</t>
        </is>
      </c>
      <c r="B3305" t="inlineStr">
        <is>
          <t>Isosource Standard 1000 ml</t>
        </is>
      </c>
      <c r="C3305" t="inlineStr">
        <is>
          <t>osmolarity</t>
        </is>
      </c>
      <c r="D3305" s="9" t="inlineStr">
        <is>
          <t>PASS</t>
        </is>
      </c>
      <c r="E3305" t="inlineStr">
        <is>
          <t>234.0 mOsm/l</t>
        </is>
      </c>
      <c r="F3305" t="inlineStr">
        <is>
          <t>&lt;= 850000.0 mOsm/l</t>
        </is>
      </c>
      <c r="G3305" t="inlineStr"/>
    </row>
    <row r="3306">
      <c r="A3306" t="inlineStr">
        <is>
          <t>3.1.7</t>
        </is>
      </c>
      <c r="B3306" t="inlineStr">
        <is>
          <t>Isosource Standard 1000 ml</t>
        </is>
      </c>
      <c r="C3306" t="inlineStr">
        <is>
          <t>volume</t>
        </is>
      </c>
      <c r="D3306" s="11" t="inlineStr">
        <is>
          <t>FAIL</t>
        </is>
      </c>
      <c r="E3306" t="inlineStr">
        <is>
          <t>1000.0 ml</t>
        </is>
      </c>
      <c r="F3306" t="inlineStr">
        <is>
          <t>1400.0-1500.0 ml</t>
        </is>
      </c>
      <c r="G3306" t="inlineStr">
        <is>
          <t>1000.0 ml outside range 1400.0-1500.0 ml</t>
        </is>
      </c>
    </row>
    <row r="3307">
      <c r="A3307" t="inlineStr">
        <is>
          <t>3.1.7</t>
        </is>
      </c>
      <c r="B3307" t="inlineStr">
        <is>
          <t>Isosource Standard 1000 ml</t>
        </is>
      </c>
      <c r="C3307" t="inlineStr">
        <is>
          <t>amino_acids</t>
        </is>
      </c>
      <c r="D3307" s="10" t="inlineStr">
        <is>
          <t>UNKNOWN</t>
        </is>
      </c>
      <c r="E3307" t="inlineStr">
        <is>
          <t>N/A</t>
        </is>
      </c>
      <c r="F3307" t="inlineStr">
        <is>
          <t>&gt;= 32.0 g/1000ml</t>
        </is>
      </c>
      <c r="G3307" t="inlineStr">
        <is>
          <t>Product has no value for 'amino_acids'</t>
        </is>
      </c>
    </row>
    <row r="3308">
      <c r="A3308" t="inlineStr">
        <is>
          <t>3.1.7</t>
        </is>
      </c>
      <c r="B3308" t="inlineStr">
        <is>
          <t>Isosource Standard 1000 ml</t>
        </is>
      </c>
      <c r="C3308" t="inlineStr">
        <is>
          <t>atc_code</t>
        </is>
      </c>
      <c r="D3308" s="10" t="inlineStr">
        <is>
          <t>UNKNOWN</t>
        </is>
      </c>
      <c r="E3308" t="inlineStr">
        <is>
          <t>N/A</t>
        </is>
      </c>
      <c r="F3308">
        <f> B05BA10 </f>
        <v/>
      </c>
      <c r="G3308" t="inlineStr">
        <is>
          <t>No evaluator for 'atc_code' (categorical) — not verified</t>
        </is>
      </c>
    </row>
    <row r="3309">
      <c r="A3309" t="inlineStr">
        <is>
          <t>3.1.7</t>
        </is>
      </c>
      <c r="B3309" t="inlineStr">
        <is>
          <t>Isosource Standard 1000 ml</t>
        </is>
      </c>
      <c r="C3309" t="inlineStr">
        <is>
          <t>contains_amino_acids</t>
        </is>
      </c>
      <c r="D3309" s="10" t="inlineStr">
        <is>
          <t>UNKNOWN</t>
        </is>
      </c>
      <c r="E3309" t="inlineStr">
        <is>
          <t>N/A</t>
        </is>
      </c>
      <c r="F3309" t="inlineStr">
        <is>
          <t>True</t>
        </is>
      </c>
      <c r="G3309" t="inlineStr">
        <is>
          <t>Cannot determine 'contains_amino_acids' for this product</t>
        </is>
      </c>
    </row>
    <row r="3310">
      <c r="A3310" t="inlineStr">
        <is>
          <t>3.1.7</t>
        </is>
      </c>
      <c r="B3310" t="inlineStr">
        <is>
          <t>Isosource Standard 1000 ml</t>
        </is>
      </c>
      <c r="C3310" t="inlineStr">
        <is>
          <t>formulation</t>
        </is>
      </c>
      <c r="D3310" s="11" t="inlineStr">
        <is>
          <t>FAIL</t>
        </is>
      </c>
      <c r="E3310" t="inlineStr">
        <is>
          <t>liquid</t>
        </is>
      </c>
      <c r="F3310" t="inlineStr">
        <is>
          <t>emulsion</t>
        </is>
      </c>
      <c r="G3310" t="inlineStr">
        <is>
          <t>'liquid' != 'emulsion'</t>
        </is>
      </c>
    </row>
    <row r="3311">
      <c r="A3311" t="inlineStr">
        <is>
          <t>3.1.7</t>
        </is>
      </c>
      <c r="B3311" t="inlineStr">
        <is>
          <t>Isosource Standard 1000 ml</t>
        </is>
      </c>
      <c r="C3311" t="inlineStr">
        <is>
          <t>system_type</t>
        </is>
      </c>
      <c r="D3311" s="10" t="inlineStr">
        <is>
          <t>UNKNOWN</t>
        </is>
      </c>
      <c r="E3311" t="inlineStr">
        <is>
          <t>N/A</t>
        </is>
      </c>
      <c r="F3311">
        <f> three_chamber </f>
        <v/>
      </c>
      <c r="G3311" t="inlineStr">
        <is>
          <t>No evaluator for 'system_type' (categorical) — not verified</t>
        </is>
      </c>
    </row>
    <row r="3312">
      <c r="A3312" t="inlineStr">
        <is>
          <t>3.1.7</t>
        </is>
      </c>
      <c r="B3312" t="inlineStr">
        <is>
          <t>Isosource Standard Fibre 500 ml</t>
        </is>
      </c>
      <c r="C3312" t="inlineStr">
        <is>
          <t>energy</t>
        </is>
      </c>
      <c r="D3312" s="9" t="inlineStr">
        <is>
          <t>PASS</t>
        </is>
      </c>
      <c r="E3312" t="inlineStr">
        <is>
          <t>103.0 kcal/100ml</t>
        </is>
      </c>
      <c r="F3312" t="inlineStr">
        <is>
          <t>&gt;= 70.0 kcal/100ml</t>
        </is>
      </c>
      <c r="G3312" t="inlineStr"/>
    </row>
    <row r="3313">
      <c r="A3313" t="inlineStr">
        <is>
          <t>3.1.7</t>
        </is>
      </c>
      <c r="B3313" t="inlineStr">
        <is>
          <t>Isosource Standard Fibre 500 ml</t>
        </is>
      </c>
      <c r="C3313" t="inlineStr">
        <is>
          <t>osmolarity</t>
        </is>
      </c>
      <c r="D3313" s="9" t="inlineStr">
        <is>
          <t>PASS</t>
        </is>
      </c>
      <c r="E3313" t="inlineStr">
        <is>
          <t>249.0 mOsm/l</t>
        </is>
      </c>
      <c r="F3313" t="inlineStr">
        <is>
          <t>&lt;= 850000.0 mOsm/l</t>
        </is>
      </c>
      <c r="G3313" t="inlineStr"/>
    </row>
    <row r="3314">
      <c r="A3314" t="inlineStr">
        <is>
          <t>3.1.7</t>
        </is>
      </c>
      <c r="B3314" t="inlineStr">
        <is>
          <t>Isosource Standard Fibre 500 ml</t>
        </is>
      </c>
      <c r="C3314" t="inlineStr">
        <is>
          <t>volume</t>
        </is>
      </c>
      <c r="D3314" s="11" t="inlineStr">
        <is>
          <t>FAIL</t>
        </is>
      </c>
      <c r="E3314" t="inlineStr">
        <is>
          <t>500.0 ml</t>
        </is>
      </c>
      <c r="F3314" t="inlineStr">
        <is>
          <t>1400.0-1500.0 ml</t>
        </is>
      </c>
      <c r="G3314" t="inlineStr">
        <is>
          <t>500.0 ml outside range 1400.0-1500.0 ml</t>
        </is>
      </c>
    </row>
    <row r="3315">
      <c r="A3315" t="inlineStr">
        <is>
          <t>3.1.7</t>
        </is>
      </c>
      <c r="B3315" t="inlineStr">
        <is>
          <t>Isosource Standard Fibre 500 ml</t>
        </is>
      </c>
      <c r="C3315" t="inlineStr">
        <is>
          <t>amino_acids</t>
        </is>
      </c>
      <c r="D3315" s="10" t="inlineStr">
        <is>
          <t>UNKNOWN</t>
        </is>
      </c>
      <c r="E3315" t="inlineStr">
        <is>
          <t>N/A</t>
        </is>
      </c>
      <c r="F3315" t="inlineStr">
        <is>
          <t>&gt;= 32.0 g/1000ml</t>
        </is>
      </c>
      <c r="G3315" t="inlineStr">
        <is>
          <t>Product has no value for 'amino_acids'</t>
        </is>
      </c>
    </row>
    <row r="3316">
      <c r="A3316" t="inlineStr">
        <is>
          <t>3.1.7</t>
        </is>
      </c>
      <c r="B3316" t="inlineStr">
        <is>
          <t>Isosource Standard Fibre 500 ml</t>
        </is>
      </c>
      <c r="C3316" t="inlineStr">
        <is>
          <t>atc_code</t>
        </is>
      </c>
      <c r="D3316" s="10" t="inlineStr">
        <is>
          <t>UNKNOWN</t>
        </is>
      </c>
      <c r="E3316" t="inlineStr">
        <is>
          <t>N/A</t>
        </is>
      </c>
      <c r="F3316">
        <f> B05BA10 </f>
        <v/>
      </c>
      <c r="G3316" t="inlineStr">
        <is>
          <t>No evaluator for 'atc_code' (categorical) — not verified</t>
        </is>
      </c>
    </row>
    <row r="3317">
      <c r="A3317" t="inlineStr">
        <is>
          <t>3.1.7</t>
        </is>
      </c>
      <c r="B3317" t="inlineStr">
        <is>
          <t>Isosource Standard Fibre 500 ml</t>
        </is>
      </c>
      <c r="C3317" t="inlineStr">
        <is>
          <t>contains_amino_acids</t>
        </is>
      </c>
      <c r="D3317" s="10" t="inlineStr">
        <is>
          <t>UNKNOWN</t>
        </is>
      </c>
      <c r="E3317" t="inlineStr">
        <is>
          <t>N/A</t>
        </is>
      </c>
      <c r="F3317" t="inlineStr">
        <is>
          <t>True</t>
        </is>
      </c>
      <c r="G3317" t="inlineStr">
        <is>
          <t>Cannot determine 'contains_amino_acids' for this product</t>
        </is>
      </c>
    </row>
    <row r="3318">
      <c r="A3318" t="inlineStr">
        <is>
          <t>3.1.7</t>
        </is>
      </c>
      <c r="B3318" t="inlineStr">
        <is>
          <t>Isosource Standard Fibre 500 ml</t>
        </is>
      </c>
      <c r="C3318" t="inlineStr">
        <is>
          <t>formulation</t>
        </is>
      </c>
      <c r="D3318" s="11" t="inlineStr">
        <is>
          <t>FAIL</t>
        </is>
      </c>
      <c r="E3318" t="inlineStr">
        <is>
          <t>liquid</t>
        </is>
      </c>
      <c r="F3318" t="inlineStr">
        <is>
          <t>emulsion</t>
        </is>
      </c>
      <c r="G3318" t="inlineStr">
        <is>
          <t>'liquid' != 'emulsion'</t>
        </is>
      </c>
    </row>
    <row r="3319">
      <c r="A3319" t="inlineStr">
        <is>
          <t>3.1.7</t>
        </is>
      </c>
      <c r="B3319" t="inlineStr">
        <is>
          <t>Isosource Standard Fibre 500 ml</t>
        </is>
      </c>
      <c r="C3319" t="inlineStr">
        <is>
          <t>system_type</t>
        </is>
      </c>
      <c r="D3319" s="10" t="inlineStr">
        <is>
          <t>UNKNOWN</t>
        </is>
      </c>
      <c r="E3319" t="inlineStr">
        <is>
          <t>N/A</t>
        </is>
      </c>
      <c r="F3319">
        <f> three_chamber </f>
        <v/>
      </c>
      <c r="G3319" t="inlineStr">
        <is>
          <t>No evaluator for 'system_type' (categorical) — not verified</t>
        </is>
      </c>
    </row>
    <row r="3320">
      <c r="A3320" t="inlineStr">
        <is>
          <t>3.1.8</t>
        </is>
      </c>
      <c r="B3320" t="inlineStr">
        <is>
          <t>Isosource Standard 500 ml</t>
        </is>
      </c>
      <c r="C3320" t="inlineStr">
        <is>
          <t>energy</t>
        </is>
      </c>
      <c r="D3320" s="9" t="inlineStr">
        <is>
          <t>PASS</t>
        </is>
      </c>
      <c r="E3320" t="inlineStr">
        <is>
          <t>103.0 kcal/100ml</t>
        </is>
      </c>
      <c r="F3320" t="inlineStr">
        <is>
          <t>&gt;= 72.0 kcal/100ml</t>
        </is>
      </c>
      <c r="G3320" t="inlineStr"/>
    </row>
    <row r="3321">
      <c r="A3321" t="inlineStr">
        <is>
          <t>3.1.8</t>
        </is>
      </c>
      <c r="B3321" t="inlineStr">
        <is>
          <t>Isosource Standard 500 ml</t>
        </is>
      </c>
      <c r="C3321" t="inlineStr">
        <is>
          <t>osmolarity</t>
        </is>
      </c>
      <c r="D3321" s="9" t="inlineStr">
        <is>
          <t>PASS</t>
        </is>
      </c>
      <c r="E3321" t="inlineStr">
        <is>
          <t>234.0 mOsm/l</t>
        </is>
      </c>
      <c r="F3321" t="inlineStr">
        <is>
          <t>&lt;= 750000.0 mOsm/l</t>
        </is>
      </c>
      <c r="G3321" t="inlineStr"/>
    </row>
    <row r="3322">
      <c r="A3322" t="inlineStr">
        <is>
          <t>3.1.8</t>
        </is>
      </c>
      <c r="B3322" t="inlineStr">
        <is>
          <t>Isosource Standard 500 ml</t>
        </is>
      </c>
      <c r="C3322" t="inlineStr">
        <is>
          <t>volume</t>
        </is>
      </c>
      <c r="D3322" s="11" t="inlineStr">
        <is>
          <t>FAIL</t>
        </is>
      </c>
      <c r="E3322" t="inlineStr">
        <is>
          <t>500.0 ml</t>
        </is>
      </c>
      <c r="F3322" t="inlineStr">
        <is>
          <t>800.0-900.0 ml</t>
        </is>
      </c>
      <c r="G3322" t="inlineStr">
        <is>
          <t>500.0 ml outside range 800.0-900.0 ml</t>
        </is>
      </c>
    </row>
    <row r="3323">
      <c r="A3323" t="inlineStr">
        <is>
          <t>3.1.8</t>
        </is>
      </c>
      <c r="B3323" t="inlineStr">
        <is>
          <t>Isosource Standard 500 ml</t>
        </is>
      </c>
      <c r="C3323" t="inlineStr">
        <is>
          <t>amino_acids</t>
        </is>
      </c>
      <c r="D3323" s="10" t="inlineStr">
        <is>
          <t>UNKNOWN</t>
        </is>
      </c>
      <c r="E3323" t="inlineStr">
        <is>
          <t>N/A</t>
        </is>
      </c>
      <c r="F3323" t="inlineStr">
        <is>
          <t>&gt;= 25.0 g/1000ml</t>
        </is>
      </c>
      <c r="G3323" t="inlineStr">
        <is>
          <t>Product has no value for 'amino_acids'</t>
        </is>
      </c>
    </row>
    <row r="3324">
      <c r="A3324" t="inlineStr">
        <is>
          <t>3.1.8</t>
        </is>
      </c>
      <c r="B3324" t="inlineStr">
        <is>
          <t>Isosource Standard 500 ml</t>
        </is>
      </c>
      <c r="C3324" t="inlineStr">
        <is>
          <t>atc_code</t>
        </is>
      </c>
      <c r="D3324" s="10" t="inlineStr">
        <is>
          <t>UNKNOWN</t>
        </is>
      </c>
      <c r="E3324" t="inlineStr">
        <is>
          <t>N/A</t>
        </is>
      </c>
      <c r="F3324">
        <f> B05BA10 </f>
        <v/>
      </c>
      <c r="G3324" t="inlineStr">
        <is>
          <t>No evaluator for 'atc_code' (categorical) — not verified</t>
        </is>
      </c>
    </row>
    <row r="3325">
      <c r="A3325" t="inlineStr">
        <is>
          <t>3.1.8</t>
        </is>
      </c>
      <c r="B3325" t="inlineStr">
        <is>
          <t>Isosource Standard 500 ml</t>
        </is>
      </c>
      <c r="C3325" t="inlineStr">
        <is>
          <t>contains_amino_acids</t>
        </is>
      </c>
      <c r="D3325" s="10" t="inlineStr">
        <is>
          <t>UNKNOWN</t>
        </is>
      </c>
      <c r="E3325" t="inlineStr">
        <is>
          <t>N/A</t>
        </is>
      </c>
      <c r="F3325" t="inlineStr">
        <is>
          <t>True</t>
        </is>
      </c>
      <c r="G3325" t="inlineStr">
        <is>
          <t>Cannot determine 'contains_amino_acids' for this product</t>
        </is>
      </c>
    </row>
    <row r="3326">
      <c r="A3326" t="inlineStr">
        <is>
          <t>3.1.8</t>
        </is>
      </c>
      <c r="B3326" t="inlineStr">
        <is>
          <t>Isosource Standard 500 ml</t>
        </is>
      </c>
      <c r="C3326" t="inlineStr">
        <is>
          <t>formulation</t>
        </is>
      </c>
      <c r="D3326" s="11" t="inlineStr">
        <is>
          <t>FAIL</t>
        </is>
      </c>
      <c r="E3326" t="inlineStr">
        <is>
          <t>liquid</t>
        </is>
      </c>
      <c r="F3326" t="inlineStr">
        <is>
          <t>emulsion</t>
        </is>
      </c>
      <c r="G3326" t="inlineStr">
        <is>
          <t>'liquid' != 'emulsion'</t>
        </is>
      </c>
    </row>
    <row r="3327">
      <c r="A3327" t="inlineStr">
        <is>
          <t>3.1.8</t>
        </is>
      </c>
      <c r="B3327" t="inlineStr">
        <is>
          <t>Isosource Standard 500 ml</t>
        </is>
      </c>
      <c r="C3327" t="inlineStr">
        <is>
          <t>system_type</t>
        </is>
      </c>
      <c r="D3327" s="10" t="inlineStr">
        <is>
          <t>UNKNOWN</t>
        </is>
      </c>
      <c r="E3327" t="inlineStr">
        <is>
          <t>N/A</t>
        </is>
      </c>
      <c r="F3327">
        <f> three_chamber </f>
        <v/>
      </c>
      <c r="G3327" t="inlineStr">
        <is>
          <t>No evaluator for 'system_type' (categorical) — not verified</t>
        </is>
      </c>
    </row>
    <row r="3328">
      <c r="A3328" t="inlineStr">
        <is>
          <t>3.1.8</t>
        </is>
      </c>
      <c r="B3328" t="inlineStr">
        <is>
          <t>Isosource Standard 1000 ml</t>
        </is>
      </c>
      <c r="C3328" t="inlineStr">
        <is>
          <t>energy</t>
        </is>
      </c>
      <c r="D3328" s="9" t="inlineStr">
        <is>
          <t>PASS</t>
        </is>
      </c>
      <c r="E3328" t="inlineStr">
        <is>
          <t>103.0 kcal/100ml</t>
        </is>
      </c>
      <c r="F3328" t="inlineStr">
        <is>
          <t>&gt;= 72.0 kcal/100ml</t>
        </is>
      </c>
      <c r="G3328" t="inlineStr"/>
    </row>
    <row r="3329">
      <c r="A3329" t="inlineStr">
        <is>
          <t>3.1.8</t>
        </is>
      </c>
      <c r="B3329" t="inlineStr">
        <is>
          <t>Isosource Standard 1000 ml</t>
        </is>
      </c>
      <c r="C3329" t="inlineStr">
        <is>
          <t>osmolarity</t>
        </is>
      </c>
      <c r="D3329" s="9" t="inlineStr">
        <is>
          <t>PASS</t>
        </is>
      </c>
      <c r="E3329" t="inlineStr">
        <is>
          <t>234.0 mOsm/l</t>
        </is>
      </c>
      <c r="F3329" t="inlineStr">
        <is>
          <t>&lt;= 750000.0 mOsm/l</t>
        </is>
      </c>
      <c r="G3329" t="inlineStr"/>
    </row>
    <row r="3330">
      <c r="A3330" t="inlineStr">
        <is>
          <t>3.1.8</t>
        </is>
      </c>
      <c r="B3330" t="inlineStr">
        <is>
          <t>Isosource Standard 1000 ml</t>
        </is>
      </c>
      <c r="C3330" t="inlineStr">
        <is>
          <t>volume</t>
        </is>
      </c>
      <c r="D3330" s="11" t="inlineStr">
        <is>
          <t>FAIL</t>
        </is>
      </c>
      <c r="E3330" t="inlineStr">
        <is>
          <t>1000.0 ml</t>
        </is>
      </c>
      <c r="F3330" t="inlineStr">
        <is>
          <t>800.0-900.0 ml</t>
        </is>
      </c>
      <c r="G3330" t="inlineStr">
        <is>
          <t>1000.0 ml outside range 800.0-900.0 ml</t>
        </is>
      </c>
    </row>
    <row r="3331">
      <c r="A3331" t="inlineStr">
        <is>
          <t>3.1.8</t>
        </is>
      </c>
      <c r="B3331" t="inlineStr">
        <is>
          <t>Isosource Standard 1000 ml</t>
        </is>
      </c>
      <c r="C3331" t="inlineStr">
        <is>
          <t>amino_acids</t>
        </is>
      </c>
      <c r="D3331" s="10" t="inlineStr">
        <is>
          <t>UNKNOWN</t>
        </is>
      </c>
      <c r="E3331" t="inlineStr">
        <is>
          <t>N/A</t>
        </is>
      </c>
      <c r="F3331" t="inlineStr">
        <is>
          <t>&gt;= 25.0 g/1000ml</t>
        </is>
      </c>
      <c r="G3331" t="inlineStr">
        <is>
          <t>Product has no value for 'amino_acids'</t>
        </is>
      </c>
    </row>
    <row r="3332">
      <c r="A3332" t="inlineStr">
        <is>
          <t>3.1.8</t>
        </is>
      </c>
      <c r="B3332" t="inlineStr">
        <is>
          <t>Isosource Standard 1000 ml</t>
        </is>
      </c>
      <c r="C3332" t="inlineStr">
        <is>
          <t>atc_code</t>
        </is>
      </c>
      <c r="D3332" s="10" t="inlineStr">
        <is>
          <t>UNKNOWN</t>
        </is>
      </c>
      <c r="E3332" t="inlineStr">
        <is>
          <t>N/A</t>
        </is>
      </c>
      <c r="F3332">
        <f> B05BA10 </f>
        <v/>
      </c>
      <c r="G3332" t="inlineStr">
        <is>
          <t>No evaluator for 'atc_code' (categorical) — not verified</t>
        </is>
      </c>
    </row>
    <row r="3333">
      <c r="A3333" t="inlineStr">
        <is>
          <t>3.1.8</t>
        </is>
      </c>
      <c r="B3333" t="inlineStr">
        <is>
          <t>Isosource Standard 1000 ml</t>
        </is>
      </c>
      <c r="C3333" t="inlineStr">
        <is>
          <t>contains_amino_acids</t>
        </is>
      </c>
      <c r="D3333" s="10" t="inlineStr">
        <is>
          <t>UNKNOWN</t>
        </is>
      </c>
      <c r="E3333" t="inlineStr">
        <is>
          <t>N/A</t>
        </is>
      </c>
      <c r="F3333" t="inlineStr">
        <is>
          <t>True</t>
        </is>
      </c>
      <c r="G3333" t="inlineStr">
        <is>
          <t>Cannot determine 'contains_amino_acids' for this product</t>
        </is>
      </c>
    </row>
    <row r="3334">
      <c r="A3334" t="inlineStr">
        <is>
          <t>3.1.8</t>
        </is>
      </c>
      <c r="B3334" t="inlineStr">
        <is>
          <t>Isosource Standard 1000 ml</t>
        </is>
      </c>
      <c r="C3334" t="inlineStr">
        <is>
          <t>formulation</t>
        </is>
      </c>
      <c r="D3334" s="11" t="inlineStr">
        <is>
          <t>FAIL</t>
        </is>
      </c>
      <c r="E3334" t="inlineStr">
        <is>
          <t>liquid</t>
        </is>
      </c>
      <c r="F3334" t="inlineStr">
        <is>
          <t>emulsion</t>
        </is>
      </c>
      <c r="G3334" t="inlineStr">
        <is>
          <t>'liquid' != 'emulsion'</t>
        </is>
      </c>
    </row>
    <row r="3335">
      <c r="A3335" t="inlineStr">
        <is>
          <t>3.1.8</t>
        </is>
      </c>
      <c r="B3335" t="inlineStr">
        <is>
          <t>Isosource Standard 1000 ml</t>
        </is>
      </c>
      <c r="C3335" t="inlineStr">
        <is>
          <t>system_type</t>
        </is>
      </c>
      <c r="D3335" s="10" t="inlineStr">
        <is>
          <t>UNKNOWN</t>
        </is>
      </c>
      <c r="E3335" t="inlineStr">
        <is>
          <t>N/A</t>
        </is>
      </c>
      <c r="F3335">
        <f> three_chamber </f>
        <v/>
      </c>
      <c r="G3335" t="inlineStr">
        <is>
          <t>No evaluator for 'system_type' (categorical) — not verified</t>
        </is>
      </c>
    </row>
    <row r="3336">
      <c r="A3336" t="inlineStr">
        <is>
          <t>3.1.8</t>
        </is>
      </c>
      <c r="B3336" t="inlineStr">
        <is>
          <t>Isosource Standard Fibre 500 ml</t>
        </is>
      </c>
      <c r="C3336" t="inlineStr">
        <is>
          <t>energy</t>
        </is>
      </c>
      <c r="D3336" s="9" t="inlineStr">
        <is>
          <t>PASS</t>
        </is>
      </c>
      <c r="E3336" t="inlineStr">
        <is>
          <t>103.0 kcal/100ml</t>
        </is>
      </c>
      <c r="F3336" t="inlineStr">
        <is>
          <t>&gt;= 72.0 kcal/100ml</t>
        </is>
      </c>
      <c r="G3336" t="inlineStr"/>
    </row>
    <row r="3337">
      <c r="A3337" t="inlineStr">
        <is>
          <t>3.1.8</t>
        </is>
      </c>
      <c r="B3337" t="inlineStr">
        <is>
          <t>Isosource Standard Fibre 500 ml</t>
        </is>
      </c>
      <c r="C3337" t="inlineStr">
        <is>
          <t>osmolarity</t>
        </is>
      </c>
      <c r="D3337" s="9" t="inlineStr">
        <is>
          <t>PASS</t>
        </is>
      </c>
      <c r="E3337" t="inlineStr">
        <is>
          <t>249.0 mOsm/l</t>
        </is>
      </c>
      <c r="F3337" t="inlineStr">
        <is>
          <t>&lt;= 750000.0 mOsm/l</t>
        </is>
      </c>
      <c r="G3337" t="inlineStr"/>
    </row>
    <row r="3338">
      <c r="A3338" t="inlineStr">
        <is>
          <t>3.1.8</t>
        </is>
      </c>
      <c r="B3338" t="inlineStr">
        <is>
          <t>Isosource Standard Fibre 500 ml</t>
        </is>
      </c>
      <c r="C3338" t="inlineStr">
        <is>
          <t>volume</t>
        </is>
      </c>
      <c r="D3338" s="11" t="inlineStr">
        <is>
          <t>FAIL</t>
        </is>
      </c>
      <c r="E3338" t="inlineStr">
        <is>
          <t>500.0 ml</t>
        </is>
      </c>
      <c r="F3338" t="inlineStr">
        <is>
          <t>800.0-900.0 ml</t>
        </is>
      </c>
      <c r="G3338" t="inlineStr">
        <is>
          <t>500.0 ml outside range 800.0-900.0 ml</t>
        </is>
      </c>
    </row>
    <row r="3339">
      <c r="A3339" t="inlineStr">
        <is>
          <t>3.1.8</t>
        </is>
      </c>
      <c r="B3339" t="inlineStr">
        <is>
          <t>Isosource Standard Fibre 500 ml</t>
        </is>
      </c>
      <c r="C3339" t="inlineStr">
        <is>
          <t>amino_acids</t>
        </is>
      </c>
      <c r="D3339" s="10" t="inlineStr">
        <is>
          <t>UNKNOWN</t>
        </is>
      </c>
      <c r="E3339" t="inlineStr">
        <is>
          <t>N/A</t>
        </is>
      </c>
      <c r="F3339" t="inlineStr">
        <is>
          <t>&gt;= 25.0 g/1000ml</t>
        </is>
      </c>
      <c r="G3339" t="inlineStr">
        <is>
          <t>Product has no value for 'amino_acids'</t>
        </is>
      </c>
    </row>
    <row r="3340">
      <c r="A3340" t="inlineStr">
        <is>
          <t>3.1.8</t>
        </is>
      </c>
      <c r="B3340" t="inlineStr">
        <is>
          <t>Isosource Standard Fibre 500 ml</t>
        </is>
      </c>
      <c r="C3340" t="inlineStr">
        <is>
          <t>atc_code</t>
        </is>
      </c>
      <c r="D3340" s="10" t="inlineStr">
        <is>
          <t>UNKNOWN</t>
        </is>
      </c>
      <c r="E3340" t="inlineStr">
        <is>
          <t>N/A</t>
        </is>
      </c>
      <c r="F3340">
        <f> B05BA10 </f>
        <v/>
      </c>
      <c r="G3340" t="inlineStr">
        <is>
          <t>No evaluator for 'atc_code' (categorical) — not verified</t>
        </is>
      </c>
    </row>
    <row r="3341">
      <c r="A3341" t="inlineStr">
        <is>
          <t>3.1.8</t>
        </is>
      </c>
      <c r="B3341" t="inlineStr">
        <is>
          <t>Isosource Standard Fibre 500 ml</t>
        </is>
      </c>
      <c r="C3341" t="inlineStr">
        <is>
          <t>contains_amino_acids</t>
        </is>
      </c>
      <c r="D3341" s="10" t="inlineStr">
        <is>
          <t>UNKNOWN</t>
        </is>
      </c>
      <c r="E3341" t="inlineStr">
        <is>
          <t>N/A</t>
        </is>
      </c>
      <c r="F3341" t="inlineStr">
        <is>
          <t>True</t>
        </is>
      </c>
      <c r="G3341" t="inlineStr">
        <is>
          <t>Cannot determine 'contains_amino_acids' for this product</t>
        </is>
      </c>
    </row>
    <row r="3342">
      <c r="A3342" t="inlineStr">
        <is>
          <t>3.1.8</t>
        </is>
      </c>
      <c r="B3342" t="inlineStr">
        <is>
          <t>Isosource Standard Fibre 500 ml</t>
        </is>
      </c>
      <c r="C3342" t="inlineStr">
        <is>
          <t>formulation</t>
        </is>
      </c>
      <c r="D3342" s="11" t="inlineStr">
        <is>
          <t>FAIL</t>
        </is>
      </c>
      <c r="E3342" t="inlineStr">
        <is>
          <t>liquid</t>
        </is>
      </c>
      <c r="F3342" t="inlineStr">
        <is>
          <t>emulsion</t>
        </is>
      </c>
      <c r="G3342" t="inlineStr">
        <is>
          <t>'liquid' != 'emulsion'</t>
        </is>
      </c>
    </row>
    <row r="3343">
      <c r="A3343" t="inlineStr">
        <is>
          <t>3.1.8</t>
        </is>
      </c>
      <c r="B3343" t="inlineStr">
        <is>
          <t>Isosource Standard Fibre 500 ml</t>
        </is>
      </c>
      <c r="C3343" t="inlineStr">
        <is>
          <t>system_type</t>
        </is>
      </c>
      <c r="D3343" s="10" t="inlineStr">
        <is>
          <t>UNKNOWN</t>
        </is>
      </c>
      <c r="E3343" t="inlineStr">
        <is>
          <t>N/A</t>
        </is>
      </c>
      <c r="F3343">
        <f> three_chamber </f>
        <v/>
      </c>
      <c r="G3343" t="inlineStr">
        <is>
          <t>No evaluator for 'system_type' (categorical) — not verified</t>
        </is>
      </c>
    </row>
    <row r="3344">
      <c r="A3344" t="inlineStr">
        <is>
          <t>3.2</t>
        </is>
      </c>
      <c r="B3344" t="inlineStr">
        <is>
          <t>Isosource Standard 500 ml</t>
        </is>
      </c>
      <c r="C3344" t="inlineStr">
        <is>
          <t>formulation</t>
        </is>
      </c>
      <c r="D3344" s="11" t="inlineStr">
        <is>
          <t>FAIL</t>
        </is>
      </c>
      <c r="E3344" t="inlineStr">
        <is>
          <t>liquid</t>
        </is>
      </c>
      <c r="F3344" t="inlineStr">
        <is>
          <t>emulsion</t>
        </is>
      </c>
      <c r="G3344" t="inlineStr">
        <is>
          <t>'liquid' != 'emulsion'</t>
        </is>
      </c>
    </row>
    <row r="3345">
      <c r="A3345" t="inlineStr">
        <is>
          <t>3.2</t>
        </is>
      </c>
      <c r="B3345" t="inlineStr">
        <is>
          <t>Isosource Standard 500 ml</t>
        </is>
      </c>
      <c r="C3345" t="inlineStr">
        <is>
          <t>route</t>
        </is>
      </c>
      <c r="D3345" s="9" t="inlineStr">
        <is>
          <t>PASS</t>
        </is>
      </c>
      <c r="E3345" t="inlineStr">
        <is>
          <t>enteral</t>
        </is>
      </c>
      <c r="F3345" t="inlineStr">
        <is>
          <t>enteral</t>
        </is>
      </c>
      <c r="G3345" t="inlineStr"/>
    </row>
    <row r="3346">
      <c r="A3346" t="inlineStr">
        <is>
          <t>3.2</t>
        </is>
      </c>
      <c r="B3346" t="inlineStr">
        <is>
          <t>Isosource Standard 1000 ml</t>
        </is>
      </c>
      <c r="C3346" t="inlineStr">
        <is>
          <t>formulation</t>
        </is>
      </c>
      <c r="D3346" s="11" t="inlineStr">
        <is>
          <t>FAIL</t>
        </is>
      </c>
      <c r="E3346" t="inlineStr">
        <is>
          <t>liquid</t>
        </is>
      </c>
      <c r="F3346" t="inlineStr">
        <is>
          <t>emulsion</t>
        </is>
      </c>
      <c r="G3346" t="inlineStr">
        <is>
          <t>'liquid' != 'emulsion'</t>
        </is>
      </c>
    </row>
    <row r="3347">
      <c r="A3347" t="inlineStr">
        <is>
          <t>3.2</t>
        </is>
      </c>
      <c r="B3347" t="inlineStr">
        <is>
          <t>Isosource Standard 1000 ml</t>
        </is>
      </c>
      <c r="C3347" t="inlineStr">
        <is>
          <t>route</t>
        </is>
      </c>
      <c r="D3347" s="9" t="inlineStr">
        <is>
          <t>PASS</t>
        </is>
      </c>
      <c r="E3347" t="inlineStr">
        <is>
          <t>enteral</t>
        </is>
      </c>
      <c r="F3347" t="inlineStr">
        <is>
          <t>enteral</t>
        </is>
      </c>
      <c r="G3347" t="inlineStr"/>
    </row>
    <row r="3348">
      <c r="A3348" t="inlineStr">
        <is>
          <t>3.2</t>
        </is>
      </c>
      <c r="B3348" t="inlineStr">
        <is>
          <t>Isosource Standard Fibre 500 ml</t>
        </is>
      </c>
      <c r="C3348" t="inlineStr">
        <is>
          <t>formulation</t>
        </is>
      </c>
      <c r="D3348" s="11" t="inlineStr">
        <is>
          <t>FAIL</t>
        </is>
      </c>
      <c r="E3348" t="inlineStr">
        <is>
          <t>liquid</t>
        </is>
      </c>
      <c r="F3348" t="inlineStr">
        <is>
          <t>emulsion</t>
        </is>
      </c>
      <c r="G3348" t="inlineStr">
        <is>
          <t>'liquid' != 'emulsion'</t>
        </is>
      </c>
    </row>
    <row r="3349">
      <c r="A3349" t="inlineStr">
        <is>
          <t>3.2</t>
        </is>
      </c>
      <c r="B3349" t="inlineStr">
        <is>
          <t>Isosource Standard Fibre 500 ml</t>
        </is>
      </c>
      <c r="C3349" t="inlineStr">
        <is>
          <t>route</t>
        </is>
      </c>
      <c r="D3349" s="9" t="inlineStr">
        <is>
          <t>PASS</t>
        </is>
      </c>
      <c r="E3349" t="inlineStr">
        <is>
          <t>enteral</t>
        </is>
      </c>
      <c r="F3349" t="inlineStr">
        <is>
          <t>enteral</t>
        </is>
      </c>
      <c r="G3349" t="inlineStr"/>
    </row>
    <row r="3350">
      <c r="A3350" t="inlineStr">
        <is>
          <t>3.2.1</t>
        </is>
      </c>
      <c r="B3350" t="inlineStr">
        <is>
          <t>Isosource Standard 500 ml</t>
        </is>
      </c>
      <c r="C3350" t="inlineStr">
        <is>
          <t>osmolarity</t>
        </is>
      </c>
      <c r="D3350" s="9" t="inlineStr">
        <is>
          <t>PASS</t>
        </is>
      </c>
      <c r="E3350" t="inlineStr">
        <is>
          <t>234.0 mOsm/l</t>
        </is>
      </c>
      <c r="F3350" t="inlineStr">
        <is>
          <t>&lt;= 500.0 mOsm/l</t>
        </is>
      </c>
      <c r="G3350" t="inlineStr"/>
    </row>
    <row r="3351">
      <c r="A3351" t="inlineStr">
        <is>
          <t>3.2.1</t>
        </is>
      </c>
      <c r="B3351" t="inlineStr">
        <is>
          <t>Isosource Standard 500 ml</t>
        </is>
      </c>
      <c r="C3351" t="inlineStr">
        <is>
          <t>volume</t>
        </is>
      </c>
      <c r="D3351" s="9" t="inlineStr">
        <is>
          <t>PASS</t>
        </is>
      </c>
      <c r="E3351" t="inlineStr">
        <is>
          <t>500.0 ml</t>
        </is>
      </c>
      <c r="F3351">
        <f> 500.0 ml</f>
        <v/>
      </c>
      <c r="G3351" t="inlineStr"/>
    </row>
    <row r="3352">
      <c r="A3352" t="inlineStr">
        <is>
          <t>3.2.1</t>
        </is>
      </c>
      <c r="B3352" t="inlineStr">
        <is>
          <t>Isosource Standard 500 ml</t>
        </is>
      </c>
      <c r="C3352" t="inlineStr">
        <is>
          <t>atc_code</t>
        </is>
      </c>
      <c r="D3352" s="10" t="inlineStr">
        <is>
          <t>UNKNOWN</t>
        </is>
      </c>
      <c r="E3352" t="inlineStr">
        <is>
          <t>N/A</t>
        </is>
      </c>
      <c r="F3352">
        <f> B05BB02 </f>
        <v/>
      </c>
      <c r="G3352" t="inlineStr">
        <is>
          <t>No evaluator for 'atc_code' (categorical) — not verified</t>
        </is>
      </c>
    </row>
    <row r="3353">
      <c r="A3353" t="inlineStr">
        <is>
          <t>3.2.1</t>
        </is>
      </c>
      <c r="B3353" t="inlineStr">
        <is>
          <t>Isosource Standard 500 ml</t>
        </is>
      </c>
      <c r="C3353" t="inlineStr">
        <is>
          <t>contains_glucose</t>
        </is>
      </c>
      <c r="D3353" s="10" t="inlineStr">
        <is>
          <t>UNKNOWN</t>
        </is>
      </c>
      <c r="E3353" t="inlineStr">
        <is>
          <t>N/A</t>
        </is>
      </c>
      <c r="F3353" t="inlineStr">
        <is>
          <t>True</t>
        </is>
      </c>
      <c r="G3353" t="inlineStr">
        <is>
          <t>Cannot determine 'contains_glucose' for this product</t>
        </is>
      </c>
    </row>
    <row r="3354">
      <c r="A3354" t="inlineStr">
        <is>
          <t>3.2.1</t>
        </is>
      </c>
      <c r="B3354" t="inlineStr">
        <is>
          <t>Isosource Standard 500 ml</t>
        </is>
      </c>
      <c r="C3354" t="inlineStr">
        <is>
          <t>formulation</t>
        </is>
      </c>
      <c r="D3354" s="11" t="inlineStr">
        <is>
          <t>FAIL</t>
        </is>
      </c>
      <c r="E3354" t="inlineStr">
        <is>
          <t>liquid</t>
        </is>
      </c>
      <c r="F3354" t="inlineStr">
        <is>
          <t>solution</t>
        </is>
      </c>
      <c r="G3354" t="inlineStr">
        <is>
          <t>'liquid' != 'solution'</t>
        </is>
      </c>
    </row>
    <row r="3355">
      <c r="A3355" t="inlineStr">
        <is>
          <t>3.2.1</t>
        </is>
      </c>
      <c r="B3355" t="inlineStr">
        <is>
          <t>Isosource Standard Fibre 500 ml</t>
        </is>
      </c>
      <c r="C3355" t="inlineStr">
        <is>
          <t>osmolarity</t>
        </is>
      </c>
      <c r="D3355" s="9" t="inlineStr">
        <is>
          <t>PASS</t>
        </is>
      </c>
      <c r="E3355" t="inlineStr">
        <is>
          <t>249.0 mOsm/l</t>
        </is>
      </c>
      <c r="F3355" t="inlineStr">
        <is>
          <t>&lt;= 500.0 mOsm/l</t>
        </is>
      </c>
      <c r="G3355" t="inlineStr"/>
    </row>
    <row r="3356">
      <c r="A3356" t="inlineStr">
        <is>
          <t>3.2.1</t>
        </is>
      </c>
      <c r="B3356" t="inlineStr">
        <is>
          <t>Isosource Standard Fibre 500 ml</t>
        </is>
      </c>
      <c r="C3356" t="inlineStr">
        <is>
          <t>volume</t>
        </is>
      </c>
      <c r="D3356" s="9" t="inlineStr">
        <is>
          <t>PASS</t>
        </is>
      </c>
      <c r="E3356" t="inlineStr">
        <is>
          <t>500.0 ml</t>
        </is>
      </c>
      <c r="F3356">
        <f> 500.0 ml</f>
        <v/>
      </c>
      <c r="G3356" t="inlineStr"/>
    </row>
    <row r="3357">
      <c r="A3357" t="inlineStr">
        <is>
          <t>3.2.1</t>
        </is>
      </c>
      <c r="B3357" t="inlineStr">
        <is>
          <t>Isosource Standard Fibre 500 ml</t>
        </is>
      </c>
      <c r="C3357" t="inlineStr">
        <is>
          <t>atc_code</t>
        </is>
      </c>
      <c r="D3357" s="10" t="inlineStr">
        <is>
          <t>UNKNOWN</t>
        </is>
      </c>
      <c r="E3357" t="inlineStr">
        <is>
          <t>N/A</t>
        </is>
      </c>
      <c r="F3357">
        <f> B05BB02 </f>
        <v/>
      </c>
      <c r="G3357" t="inlineStr">
        <is>
          <t>No evaluator for 'atc_code' (categorical) — not verified</t>
        </is>
      </c>
    </row>
    <row r="3358">
      <c r="A3358" t="inlineStr">
        <is>
          <t>3.2.1</t>
        </is>
      </c>
      <c r="B3358" t="inlineStr">
        <is>
          <t>Isosource Standard Fibre 500 ml</t>
        </is>
      </c>
      <c r="C3358" t="inlineStr">
        <is>
          <t>contains_glucose</t>
        </is>
      </c>
      <c r="D3358" s="10" t="inlineStr">
        <is>
          <t>UNKNOWN</t>
        </is>
      </c>
      <c r="E3358" t="inlineStr">
        <is>
          <t>N/A</t>
        </is>
      </c>
      <c r="F3358" t="inlineStr">
        <is>
          <t>True</t>
        </is>
      </c>
      <c r="G3358" t="inlineStr">
        <is>
          <t>Cannot determine 'contains_glucose' for this product</t>
        </is>
      </c>
    </row>
    <row r="3359">
      <c r="A3359" t="inlineStr">
        <is>
          <t>3.2.1</t>
        </is>
      </c>
      <c r="B3359" t="inlineStr">
        <is>
          <t>Isosource Standard Fibre 500 ml</t>
        </is>
      </c>
      <c r="C3359" t="inlineStr">
        <is>
          <t>formulation</t>
        </is>
      </c>
      <c r="D3359" s="11" t="inlineStr">
        <is>
          <t>FAIL</t>
        </is>
      </c>
      <c r="E3359" t="inlineStr">
        <is>
          <t>liquid</t>
        </is>
      </c>
      <c r="F3359" t="inlineStr">
        <is>
          <t>solution</t>
        </is>
      </c>
      <c r="G3359" t="inlineStr">
        <is>
          <t>'liquid' != 'solution'</t>
        </is>
      </c>
    </row>
    <row r="3360">
      <c r="A3360" t="inlineStr">
        <is>
          <t>3.2.1</t>
        </is>
      </c>
      <c r="B3360" t="inlineStr">
        <is>
          <t>Isosource Energy 500 ml</t>
        </is>
      </c>
      <c r="C3360" t="inlineStr">
        <is>
          <t>osmolarity</t>
        </is>
      </c>
      <c r="D3360" s="9" t="inlineStr">
        <is>
          <t>PASS</t>
        </is>
      </c>
      <c r="E3360" t="inlineStr">
        <is>
          <t>290.0 mOsm/l</t>
        </is>
      </c>
      <c r="F3360" t="inlineStr">
        <is>
          <t>&lt;= 500.0 mOsm/l</t>
        </is>
      </c>
      <c r="G3360" t="inlineStr"/>
    </row>
    <row r="3361">
      <c r="A3361" t="inlineStr">
        <is>
          <t>3.2.1</t>
        </is>
      </c>
      <c r="B3361" t="inlineStr">
        <is>
          <t>Isosource Energy 500 ml</t>
        </is>
      </c>
      <c r="C3361" t="inlineStr">
        <is>
          <t>volume</t>
        </is>
      </c>
      <c r="D3361" s="9" t="inlineStr">
        <is>
          <t>PASS</t>
        </is>
      </c>
      <c r="E3361" t="inlineStr">
        <is>
          <t>500.0 ml</t>
        </is>
      </c>
      <c r="F3361">
        <f> 500.0 ml</f>
        <v/>
      </c>
      <c r="G3361" t="inlineStr"/>
    </row>
    <row r="3362">
      <c r="A3362" t="inlineStr">
        <is>
          <t>3.2.1</t>
        </is>
      </c>
      <c r="B3362" t="inlineStr">
        <is>
          <t>Isosource Energy 500 ml</t>
        </is>
      </c>
      <c r="C3362" t="inlineStr">
        <is>
          <t>atc_code</t>
        </is>
      </c>
      <c r="D3362" s="10" t="inlineStr">
        <is>
          <t>UNKNOWN</t>
        </is>
      </c>
      <c r="E3362" t="inlineStr">
        <is>
          <t>N/A</t>
        </is>
      </c>
      <c r="F3362">
        <f> B05BB02 </f>
        <v/>
      </c>
      <c r="G3362" t="inlineStr">
        <is>
          <t>No evaluator for 'atc_code' (categorical) — not verified</t>
        </is>
      </c>
    </row>
    <row r="3363">
      <c r="A3363" t="inlineStr">
        <is>
          <t>3.2.1</t>
        </is>
      </c>
      <c r="B3363" t="inlineStr">
        <is>
          <t>Isosource Energy 500 ml</t>
        </is>
      </c>
      <c r="C3363" t="inlineStr">
        <is>
          <t>contains_glucose</t>
        </is>
      </c>
      <c r="D3363" s="10" t="inlineStr">
        <is>
          <t>UNKNOWN</t>
        </is>
      </c>
      <c r="E3363" t="inlineStr">
        <is>
          <t>N/A</t>
        </is>
      </c>
      <c r="F3363" t="inlineStr">
        <is>
          <t>True</t>
        </is>
      </c>
      <c r="G3363" t="inlineStr">
        <is>
          <t>Cannot determine 'contains_glucose' for this product</t>
        </is>
      </c>
    </row>
    <row r="3364">
      <c r="A3364" t="inlineStr">
        <is>
          <t>3.2.1</t>
        </is>
      </c>
      <c r="B3364" t="inlineStr">
        <is>
          <t>Isosource Energy 500 ml</t>
        </is>
      </c>
      <c r="C3364" t="inlineStr">
        <is>
          <t>formulation</t>
        </is>
      </c>
      <c r="D3364" s="11" t="inlineStr">
        <is>
          <t>FAIL</t>
        </is>
      </c>
      <c r="E3364" t="inlineStr">
        <is>
          <t>liquid</t>
        </is>
      </c>
      <c r="F3364" t="inlineStr">
        <is>
          <t>solution</t>
        </is>
      </c>
      <c r="G3364" t="inlineStr">
        <is>
          <t>'liquid' != 'solution'</t>
        </is>
      </c>
    </row>
    <row r="3365">
      <c r="A3365" t="inlineStr">
        <is>
          <t>3.2.2</t>
        </is>
      </c>
      <c r="B3365" t="inlineStr">
        <is>
          <t>Isosource Standard 1000 ml</t>
        </is>
      </c>
      <c r="C3365" t="inlineStr">
        <is>
          <t>osmolarity</t>
        </is>
      </c>
      <c r="D3365" s="9" t="inlineStr">
        <is>
          <t>PASS</t>
        </is>
      </c>
      <c r="E3365" t="inlineStr">
        <is>
          <t>234.0 mOsm/l</t>
        </is>
      </c>
      <c r="F3365" t="inlineStr">
        <is>
          <t>&lt;= 500.0 mOsm/l</t>
        </is>
      </c>
      <c r="G3365" t="inlineStr"/>
    </row>
    <row r="3366">
      <c r="A3366" t="inlineStr">
        <is>
          <t>3.2.2</t>
        </is>
      </c>
      <c r="B3366" t="inlineStr">
        <is>
          <t>Isosource Standard 1000 ml</t>
        </is>
      </c>
      <c r="C3366" t="inlineStr">
        <is>
          <t>volume</t>
        </is>
      </c>
      <c r="D3366" s="9" t="inlineStr">
        <is>
          <t>PASS</t>
        </is>
      </c>
      <c r="E3366" t="inlineStr">
        <is>
          <t>1000.0 ml</t>
        </is>
      </c>
      <c r="F3366">
        <f> 1000.0 ml</f>
        <v/>
      </c>
      <c r="G3366" t="inlineStr"/>
    </row>
    <row r="3367">
      <c r="A3367" t="inlineStr">
        <is>
          <t>3.2.2</t>
        </is>
      </c>
      <c r="B3367" t="inlineStr">
        <is>
          <t>Isosource Standard 1000 ml</t>
        </is>
      </c>
      <c r="C3367" t="inlineStr">
        <is>
          <t>atc_code</t>
        </is>
      </c>
      <c r="D3367" s="10" t="inlineStr">
        <is>
          <t>UNKNOWN</t>
        </is>
      </c>
      <c r="E3367" t="inlineStr">
        <is>
          <t>N/A</t>
        </is>
      </c>
      <c r="F3367">
        <f> B05BB02 </f>
        <v/>
      </c>
      <c r="G3367" t="inlineStr">
        <is>
          <t>No evaluator for 'atc_code' (categorical) — not verified</t>
        </is>
      </c>
    </row>
    <row r="3368">
      <c r="A3368" t="inlineStr">
        <is>
          <t>3.2.2</t>
        </is>
      </c>
      <c r="B3368" t="inlineStr">
        <is>
          <t>Isosource Standard 1000 ml</t>
        </is>
      </c>
      <c r="C3368" t="inlineStr">
        <is>
          <t>contains_glucose</t>
        </is>
      </c>
      <c r="D3368" s="10" t="inlineStr">
        <is>
          <t>UNKNOWN</t>
        </is>
      </c>
      <c r="E3368" t="inlineStr">
        <is>
          <t>N/A</t>
        </is>
      </c>
      <c r="F3368" t="inlineStr">
        <is>
          <t>True</t>
        </is>
      </c>
      <c r="G3368" t="inlineStr">
        <is>
          <t>Cannot determine 'contains_glucose' for this product</t>
        </is>
      </c>
    </row>
    <row r="3369">
      <c r="A3369" t="inlineStr">
        <is>
          <t>3.2.2</t>
        </is>
      </c>
      <c r="B3369" t="inlineStr">
        <is>
          <t>Isosource Standard 1000 ml</t>
        </is>
      </c>
      <c r="C3369" t="inlineStr">
        <is>
          <t>formulation</t>
        </is>
      </c>
      <c r="D3369" s="11" t="inlineStr">
        <is>
          <t>FAIL</t>
        </is>
      </c>
      <c r="E3369" t="inlineStr">
        <is>
          <t>liquid</t>
        </is>
      </c>
      <c r="F3369" t="inlineStr">
        <is>
          <t>solution</t>
        </is>
      </c>
      <c r="G3369" t="inlineStr">
        <is>
          <t>'liquid' != 'solution'</t>
        </is>
      </c>
    </row>
    <row r="3370">
      <c r="A3370" t="inlineStr">
        <is>
          <t>3.2.2</t>
        </is>
      </c>
      <c r="B3370" t="inlineStr">
        <is>
          <t>Isosource Standard Fibre 1000 ml</t>
        </is>
      </c>
      <c r="C3370" t="inlineStr">
        <is>
          <t>osmolarity</t>
        </is>
      </c>
      <c r="D3370" s="9" t="inlineStr">
        <is>
          <t>PASS</t>
        </is>
      </c>
      <c r="E3370" t="inlineStr">
        <is>
          <t>249.0 mOsm/l</t>
        </is>
      </c>
      <c r="F3370" t="inlineStr">
        <is>
          <t>&lt;= 500.0 mOsm/l</t>
        </is>
      </c>
      <c r="G3370" t="inlineStr"/>
    </row>
    <row r="3371">
      <c r="A3371" t="inlineStr">
        <is>
          <t>3.2.2</t>
        </is>
      </c>
      <c r="B3371" t="inlineStr">
        <is>
          <t>Isosource Standard Fibre 1000 ml</t>
        </is>
      </c>
      <c r="C3371" t="inlineStr">
        <is>
          <t>volume</t>
        </is>
      </c>
      <c r="D3371" s="9" t="inlineStr">
        <is>
          <t>PASS</t>
        </is>
      </c>
      <c r="E3371" t="inlineStr">
        <is>
          <t>1000.0 ml</t>
        </is>
      </c>
      <c r="F3371">
        <f> 1000.0 ml</f>
        <v/>
      </c>
      <c r="G3371" t="inlineStr"/>
    </row>
    <row r="3372">
      <c r="A3372" t="inlineStr">
        <is>
          <t>3.2.2</t>
        </is>
      </c>
      <c r="B3372" t="inlineStr">
        <is>
          <t>Isosource Standard Fibre 1000 ml</t>
        </is>
      </c>
      <c r="C3372" t="inlineStr">
        <is>
          <t>atc_code</t>
        </is>
      </c>
      <c r="D3372" s="10" t="inlineStr">
        <is>
          <t>UNKNOWN</t>
        </is>
      </c>
      <c r="E3372" t="inlineStr">
        <is>
          <t>N/A</t>
        </is>
      </c>
      <c r="F3372">
        <f> B05BB02 </f>
        <v/>
      </c>
      <c r="G3372" t="inlineStr">
        <is>
          <t>No evaluator for 'atc_code' (categorical) — not verified</t>
        </is>
      </c>
    </row>
    <row r="3373">
      <c r="A3373" t="inlineStr">
        <is>
          <t>3.2.2</t>
        </is>
      </c>
      <c r="B3373" t="inlineStr">
        <is>
          <t>Isosource Standard Fibre 1000 ml</t>
        </is>
      </c>
      <c r="C3373" t="inlineStr">
        <is>
          <t>contains_glucose</t>
        </is>
      </c>
      <c r="D3373" s="10" t="inlineStr">
        <is>
          <t>UNKNOWN</t>
        </is>
      </c>
      <c r="E3373" t="inlineStr">
        <is>
          <t>N/A</t>
        </is>
      </c>
      <c r="F3373" t="inlineStr">
        <is>
          <t>True</t>
        </is>
      </c>
      <c r="G3373" t="inlineStr">
        <is>
          <t>Cannot determine 'contains_glucose' for this product</t>
        </is>
      </c>
    </row>
    <row r="3374">
      <c r="A3374" t="inlineStr">
        <is>
          <t>3.2.2</t>
        </is>
      </c>
      <c r="B3374" t="inlineStr">
        <is>
          <t>Isosource Standard Fibre 1000 ml</t>
        </is>
      </c>
      <c r="C3374" t="inlineStr">
        <is>
          <t>formulation</t>
        </is>
      </c>
      <c r="D3374" s="11" t="inlineStr">
        <is>
          <t>FAIL</t>
        </is>
      </c>
      <c r="E3374" t="inlineStr">
        <is>
          <t>liquid</t>
        </is>
      </c>
      <c r="F3374" t="inlineStr">
        <is>
          <t>solution</t>
        </is>
      </c>
      <c r="G3374" t="inlineStr">
        <is>
          <t>'liquid' != 'solution'</t>
        </is>
      </c>
    </row>
    <row r="3375">
      <c r="A3375" t="inlineStr">
        <is>
          <t>3.2.2</t>
        </is>
      </c>
      <c r="B3375" t="inlineStr">
        <is>
          <t>Isosource Standard 500 ml</t>
        </is>
      </c>
      <c r="C3375" t="inlineStr">
        <is>
          <t>osmolarity</t>
        </is>
      </c>
      <c r="D3375" s="9" t="inlineStr">
        <is>
          <t>PASS</t>
        </is>
      </c>
      <c r="E3375" t="inlineStr">
        <is>
          <t>234.0 mOsm/l</t>
        </is>
      </c>
      <c r="F3375" t="inlineStr">
        <is>
          <t>&lt;= 500.0 mOsm/l</t>
        </is>
      </c>
      <c r="G3375" t="inlineStr"/>
    </row>
    <row r="3376">
      <c r="A3376" t="inlineStr">
        <is>
          <t>3.2.2</t>
        </is>
      </c>
      <c r="B3376" t="inlineStr">
        <is>
          <t>Isosource Standard 500 ml</t>
        </is>
      </c>
      <c r="C3376" t="inlineStr">
        <is>
          <t>volume</t>
        </is>
      </c>
      <c r="D3376" s="11" t="inlineStr">
        <is>
          <t>FAIL</t>
        </is>
      </c>
      <c r="E3376" t="inlineStr">
        <is>
          <t>500.0 ml</t>
        </is>
      </c>
      <c r="F3376">
        <f> 1000.0 ml</f>
        <v/>
      </c>
      <c r="G3376" t="inlineStr">
        <is>
          <t>500.0 ml != 1000.0 ml</t>
        </is>
      </c>
    </row>
    <row r="3377">
      <c r="A3377" t="inlineStr">
        <is>
          <t>3.2.2</t>
        </is>
      </c>
      <c r="B3377" t="inlineStr">
        <is>
          <t>Isosource Standard 500 ml</t>
        </is>
      </c>
      <c r="C3377" t="inlineStr">
        <is>
          <t>atc_code</t>
        </is>
      </c>
      <c r="D3377" s="10" t="inlineStr">
        <is>
          <t>UNKNOWN</t>
        </is>
      </c>
      <c r="E3377" t="inlineStr">
        <is>
          <t>N/A</t>
        </is>
      </c>
      <c r="F3377">
        <f> B05BB02 </f>
        <v/>
      </c>
      <c r="G3377" t="inlineStr">
        <is>
          <t>No evaluator for 'atc_code' (categorical) — not verified</t>
        </is>
      </c>
    </row>
    <row r="3378">
      <c r="A3378" t="inlineStr">
        <is>
          <t>3.2.2</t>
        </is>
      </c>
      <c r="B3378" t="inlineStr">
        <is>
          <t>Isosource Standard 500 ml</t>
        </is>
      </c>
      <c r="C3378" t="inlineStr">
        <is>
          <t>contains_glucose</t>
        </is>
      </c>
      <c r="D3378" s="10" t="inlineStr">
        <is>
          <t>UNKNOWN</t>
        </is>
      </c>
      <c r="E3378" t="inlineStr">
        <is>
          <t>N/A</t>
        </is>
      </c>
      <c r="F3378" t="inlineStr">
        <is>
          <t>True</t>
        </is>
      </c>
      <c r="G3378" t="inlineStr">
        <is>
          <t>Cannot determine 'contains_glucose' for this product</t>
        </is>
      </c>
    </row>
    <row r="3379">
      <c r="A3379" t="inlineStr">
        <is>
          <t>3.2.2</t>
        </is>
      </c>
      <c r="B3379" t="inlineStr">
        <is>
          <t>Isosource Standard 500 ml</t>
        </is>
      </c>
      <c r="C3379" t="inlineStr">
        <is>
          <t>formulation</t>
        </is>
      </c>
      <c r="D3379" s="11" t="inlineStr">
        <is>
          <t>FAIL</t>
        </is>
      </c>
      <c r="E3379" t="inlineStr">
        <is>
          <t>liquid</t>
        </is>
      </c>
      <c r="F3379" t="inlineStr">
        <is>
          <t>solution</t>
        </is>
      </c>
      <c r="G3379" t="inlineStr">
        <is>
          <t>'liquid' != 'solution'</t>
        </is>
      </c>
    </row>
    <row r="3380">
      <c r="A3380" t="inlineStr">
        <is>
          <t>3.2.3</t>
        </is>
      </c>
      <c r="B3380" t="inlineStr">
        <is>
          <t>Isosource Standard 500 ml</t>
        </is>
      </c>
      <c r="C3380" t="inlineStr">
        <is>
          <t>osmolarity</t>
        </is>
      </c>
      <c r="D3380" s="9" t="inlineStr">
        <is>
          <t>PASS</t>
        </is>
      </c>
      <c r="E3380" t="inlineStr">
        <is>
          <t>234.0 mOsm/l</t>
        </is>
      </c>
      <c r="F3380" t="inlineStr">
        <is>
          <t>&lt;= 300.0 mOsm/l</t>
        </is>
      </c>
      <c r="G3380" t="inlineStr"/>
    </row>
    <row r="3381">
      <c r="A3381" t="inlineStr">
        <is>
          <t>3.2.3</t>
        </is>
      </c>
      <c r="B3381" t="inlineStr">
        <is>
          <t>Isosource Standard 500 ml</t>
        </is>
      </c>
      <c r="C3381" t="inlineStr">
        <is>
          <t>volume</t>
        </is>
      </c>
      <c r="D3381" s="9" t="inlineStr">
        <is>
          <t>PASS</t>
        </is>
      </c>
      <c r="E3381" t="inlineStr">
        <is>
          <t>500.0 ml</t>
        </is>
      </c>
      <c r="F3381">
        <f> 500.0 ml</f>
        <v/>
      </c>
      <c r="G3381" t="inlineStr"/>
    </row>
    <row r="3382">
      <c r="A3382" t="inlineStr">
        <is>
          <t>3.2.3</t>
        </is>
      </c>
      <c r="B3382" t="inlineStr">
        <is>
          <t>Isosource Standard 500 ml</t>
        </is>
      </c>
      <c r="C3382" t="inlineStr">
        <is>
          <t>atc_code</t>
        </is>
      </c>
      <c r="D3382" s="10" t="inlineStr">
        <is>
          <t>UNKNOWN</t>
        </is>
      </c>
      <c r="E3382" t="inlineStr">
        <is>
          <t>N/A</t>
        </is>
      </c>
      <c r="F3382">
        <f> B05BB01 </f>
        <v/>
      </c>
      <c r="G3382" t="inlineStr">
        <is>
          <t>No evaluator for 'atc_code' (categorical) — not verified</t>
        </is>
      </c>
    </row>
    <row r="3383">
      <c r="A3383" t="inlineStr">
        <is>
          <t>3.2.3</t>
        </is>
      </c>
      <c r="B3383" t="inlineStr">
        <is>
          <t>Isosource Standard 500 ml</t>
        </is>
      </c>
      <c r="C3383" t="inlineStr">
        <is>
          <t>formulation</t>
        </is>
      </c>
      <c r="D3383" s="11" t="inlineStr">
        <is>
          <t>FAIL</t>
        </is>
      </c>
      <c r="E3383" t="inlineStr">
        <is>
          <t>liquid</t>
        </is>
      </c>
      <c r="F3383" t="inlineStr">
        <is>
          <t>solution</t>
        </is>
      </c>
      <c r="G3383" t="inlineStr">
        <is>
          <t>'liquid' != 'solution'</t>
        </is>
      </c>
    </row>
    <row r="3384">
      <c r="A3384" t="inlineStr">
        <is>
          <t>3.2.3</t>
        </is>
      </c>
      <c r="B3384" t="inlineStr">
        <is>
          <t>Isosource Standard Fibre 500 ml</t>
        </is>
      </c>
      <c r="C3384" t="inlineStr">
        <is>
          <t>osmolarity</t>
        </is>
      </c>
      <c r="D3384" s="9" t="inlineStr">
        <is>
          <t>PASS</t>
        </is>
      </c>
      <c r="E3384" t="inlineStr">
        <is>
          <t>249.0 mOsm/l</t>
        </is>
      </c>
      <c r="F3384" t="inlineStr">
        <is>
          <t>&lt;= 300.0 mOsm/l</t>
        </is>
      </c>
      <c r="G3384" t="inlineStr"/>
    </row>
    <row r="3385">
      <c r="A3385" t="inlineStr">
        <is>
          <t>3.2.3</t>
        </is>
      </c>
      <c r="B3385" t="inlineStr">
        <is>
          <t>Isosource Standard Fibre 500 ml</t>
        </is>
      </c>
      <c r="C3385" t="inlineStr">
        <is>
          <t>volume</t>
        </is>
      </c>
      <c r="D3385" s="9" t="inlineStr">
        <is>
          <t>PASS</t>
        </is>
      </c>
      <c r="E3385" t="inlineStr">
        <is>
          <t>500.0 ml</t>
        </is>
      </c>
      <c r="F3385">
        <f> 500.0 ml</f>
        <v/>
      </c>
      <c r="G3385" t="inlineStr"/>
    </row>
    <row r="3386">
      <c r="A3386" t="inlineStr">
        <is>
          <t>3.2.3</t>
        </is>
      </c>
      <c r="B3386" t="inlineStr">
        <is>
          <t>Isosource Standard Fibre 500 ml</t>
        </is>
      </c>
      <c r="C3386" t="inlineStr">
        <is>
          <t>atc_code</t>
        </is>
      </c>
      <c r="D3386" s="10" t="inlineStr">
        <is>
          <t>UNKNOWN</t>
        </is>
      </c>
      <c r="E3386" t="inlineStr">
        <is>
          <t>N/A</t>
        </is>
      </c>
      <c r="F3386">
        <f> B05BB01 </f>
        <v/>
      </c>
      <c r="G3386" t="inlineStr">
        <is>
          <t>No evaluator for 'atc_code' (categorical) — not verified</t>
        </is>
      </c>
    </row>
    <row r="3387">
      <c r="A3387" t="inlineStr">
        <is>
          <t>3.2.3</t>
        </is>
      </c>
      <c r="B3387" t="inlineStr">
        <is>
          <t>Isosource Standard Fibre 500 ml</t>
        </is>
      </c>
      <c r="C3387" t="inlineStr">
        <is>
          <t>formulation</t>
        </is>
      </c>
      <c r="D3387" s="11" t="inlineStr">
        <is>
          <t>FAIL</t>
        </is>
      </c>
      <c r="E3387" t="inlineStr">
        <is>
          <t>liquid</t>
        </is>
      </c>
      <c r="F3387" t="inlineStr">
        <is>
          <t>solution</t>
        </is>
      </c>
      <c r="G3387" t="inlineStr">
        <is>
          <t>'liquid' != 'solution'</t>
        </is>
      </c>
    </row>
    <row r="3388">
      <c r="A3388" t="inlineStr">
        <is>
          <t>3.2.3</t>
        </is>
      </c>
      <c r="B3388" t="inlineStr">
        <is>
          <t>Isosource Energy 500 ml</t>
        </is>
      </c>
      <c r="C3388" t="inlineStr">
        <is>
          <t>osmolarity</t>
        </is>
      </c>
      <c r="D3388" s="9" t="inlineStr">
        <is>
          <t>PASS</t>
        </is>
      </c>
      <c r="E3388" t="inlineStr">
        <is>
          <t>290.0 mOsm/l</t>
        </is>
      </c>
      <c r="F3388" t="inlineStr">
        <is>
          <t>&lt;= 300.0 mOsm/l</t>
        </is>
      </c>
      <c r="G3388" t="inlineStr"/>
    </row>
    <row r="3389">
      <c r="A3389" t="inlineStr">
        <is>
          <t>3.2.3</t>
        </is>
      </c>
      <c r="B3389" t="inlineStr">
        <is>
          <t>Isosource Energy 500 ml</t>
        </is>
      </c>
      <c r="C3389" t="inlineStr">
        <is>
          <t>volume</t>
        </is>
      </c>
      <c r="D3389" s="9" t="inlineStr">
        <is>
          <t>PASS</t>
        </is>
      </c>
      <c r="E3389" t="inlineStr">
        <is>
          <t>500.0 ml</t>
        </is>
      </c>
      <c r="F3389">
        <f> 500.0 ml</f>
        <v/>
      </c>
      <c r="G3389" t="inlineStr"/>
    </row>
    <row r="3390">
      <c r="A3390" t="inlineStr">
        <is>
          <t>3.2.3</t>
        </is>
      </c>
      <c r="B3390" t="inlineStr">
        <is>
          <t>Isosource Energy 500 ml</t>
        </is>
      </c>
      <c r="C3390" t="inlineStr">
        <is>
          <t>atc_code</t>
        </is>
      </c>
      <c r="D3390" s="10" t="inlineStr">
        <is>
          <t>UNKNOWN</t>
        </is>
      </c>
      <c r="E3390" t="inlineStr">
        <is>
          <t>N/A</t>
        </is>
      </c>
      <c r="F3390">
        <f> B05BB01 </f>
        <v/>
      </c>
      <c r="G3390" t="inlineStr">
        <is>
          <t>No evaluator for 'atc_code' (categorical) — not verified</t>
        </is>
      </c>
    </row>
    <row r="3391">
      <c r="A3391" t="inlineStr">
        <is>
          <t>3.2.3</t>
        </is>
      </c>
      <c r="B3391" t="inlineStr">
        <is>
          <t>Isosource Energy 500 ml</t>
        </is>
      </c>
      <c r="C3391" t="inlineStr">
        <is>
          <t>formulation</t>
        </is>
      </c>
      <c r="D3391" s="11" t="inlineStr">
        <is>
          <t>FAIL</t>
        </is>
      </c>
      <c r="E3391" t="inlineStr">
        <is>
          <t>liquid</t>
        </is>
      </c>
      <c r="F3391" t="inlineStr">
        <is>
          <t>solution</t>
        </is>
      </c>
      <c r="G3391" t="inlineStr">
        <is>
          <t>'liquid' != 'solution'</t>
        </is>
      </c>
    </row>
    <row r="3392">
      <c r="A3392" t="inlineStr">
        <is>
          <t>3.2.4</t>
        </is>
      </c>
      <c r="B3392" t="inlineStr">
        <is>
          <t>Isosource Standard 500 ml</t>
        </is>
      </c>
      <c r="C3392" t="inlineStr">
        <is>
          <t>osmolarity</t>
        </is>
      </c>
      <c r="D3392" s="9" t="inlineStr">
        <is>
          <t>PASS</t>
        </is>
      </c>
      <c r="E3392" t="inlineStr">
        <is>
          <t>234.0 mOsm/l</t>
        </is>
      </c>
      <c r="F3392" t="inlineStr">
        <is>
          <t>&lt;= 300.0 mOsm/l</t>
        </is>
      </c>
      <c r="G3392" t="inlineStr"/>
    </row>
    <row r="3393">
      <c r="A3393" t="inlineStr">
        <is>
          <t>3.2.4</t>
        </is>
      </c>
      <c r="B3393" t="inlineStr">
        <is>
          <t>Isosource Standard 500 ml</t>
        </is>
      </c>
      <c r="C3393" t="inlineStr">
        <is>
          <t>volume</t>
        </is>
      </c>
      <c r="D3393" s="9" t="inlineStr">
        <is>
          <t>PASS</t>
        </is>
      </c>
      <c r="E3393" t="inlineStr">
        <is>
          <t>500.0 ml</t>
        </is>
      </c>
      <c r="F3393">
        <f> 500.0 ml</f>
        <v/>
      </c>
      <c r="G3393" t="inlineStr"/>
    </row>
    <row r="3394">
      <c r="A3394" t="inlineStr">
        <is>
          <t>3.2.4</t>
        </is>
      </c>
      <c r="B3394" t="inlineStr">
        <is>
          <t>Isosource Standard 500 ml</t>
        </is>
      </c>
      <c r="C3394" t="inlineStr">
        <is>
          <t>atc_code</t>
        </is>
      </c>
      <c r="D3394" s="10" t="inlineStr">
        <is>
          <t>UNKNOWN</t>
        </is>
      </c>
      <c r="E3394" t="inlineStr">
        <is>
          <t>N/A</t>
        </is>
      </c>
      <c r="F3394">
        <f> B05BB01 </f>
        <v/>
      </c>
      <c r="G3394" t="inlineStr">
        <is>
          <t>No evaluator for 'atc_code' (categorical) — not verified</t>
        </is>
      </c>
    </row>
    <row r="3395">
      <c r="A3395" t="inlineStr">
        <is>
          <t>3.2.4</t>
        </is>
      </c>
      <c r="B3395" t="inlineStr">
        <is>
          <t>Isosource Standard 500 ml</t>
        </is>
      </c>
      <c r="C3395" t="inlineStr">
        <is>
          <t>formulation</t>
        </is>
      </c>
      <c r="D3395" s="11" t="inlineStr">
        <is>
          <t>FAIL</t>
        </is>
      </c>
      <c r="E3395" t="inlineStr">
        <is>
          <t>liquid</t>
        </is>
      </c>
      <c r="F3395" t="inlineStr">
        <is>
          <t>solution</t>
        </is>
      </c>
      <c r="G3395" t="inlineStr">
        <is>
          <t>'liquid' != 'solution'</t>
        </is>
      </c>
    </row>
    <row r="3396">
      <c r="A3396" t="inlineStr">
        <is>
          <t>3.2.4</t>
        </is>
      </c>
      <c r="B3396" t="inlineStr">
        <is>
          <t>Isosource Standard Fibre 500 ml</t>
        </is>
      </c>
      <c r="C3396" t="inlineStr">
        <is>
          <t>osmolarity</t>
        </is>
      </c>
      <c r="D3396" s="9" t="inlineStr">
        <is>
          <t>PASS</t>
        </is>
      </c>
      <c r="E3396" t="inlineStr">
        <is>
          <t>249.0 mOsm/l</t>
        </is>
      </c>
      <c r="F3396" t="inlineStr">
        <is>
          <t>&lt;= 300.0 mOsm/l</t>
        </is>
      </c>
      <c r="G3396" t="inlineStr"/>
    </row>
    <row r="3397">
      <c r="A3397" t="inlineStr">
        <is>
          <t>3.2.4</t>
        </is>
      </c>
      <c r="B3397" t="inlineStr">
        <is>
          <t>Isosource Standard Fibre 500 ml</t>
        </is>
      </c>
      <c r="C3397" t="inlineStr">
        <is>
          <t>volume</t>
        </is>
      </c>
      <c r="D3397" s="9" t="inlineStr">
        <is>
          <t>PASS</t>
        </is>
      </c>
      <c r="E3397" t="inlineStr">
        <is>
          <t>500.0 ml</t>
        </is>
      </c>
      <c r="F3397">
        <f> 500.0 ml</f>
        <v/>
      </c>
      <c r="G3397" t="inlineStr"/>
    </row>
    <row r="3398">
      <c r="A3398" t="inlineStr">
        <is>
          <t>3.2.4</t>
        </is>
      </c>
      <c r="B3398" t="inlineStr">
        <is>
          <t>Isosource Standard Fibre 500 ml</t>
        </is>
      </c>
      <c r="C3398" t="inlineStr">
        <is>
          <t>atc_code</t>
        </is>
      </c>
      <c r="D3398" s="10" t="inlineStr">
        <is>
          <t>UNKNOWN</t>
        </is>
      </c>
      <c r="E3398" t="inlineStr">
        <is>
          <t>N/A</t>
        </is>
      </c>
      <c r="F3398">
        <f> B05BB01 </f>
        <v/>
      </c>
      <c r="G3398" t="inlineStr">
        <is>
          <t>No evaluator for 'atc_code' (categorical) — not verified</t>
        </is>
      </c>
    </row>
    <row r="3399">
      <c r="A3399" t="inlineStr">
        <is>
          <t>3.2.4</t>
        </is>
      </c>
      <c r="B3399" t="inlineStr">
        <is>
          <t>Isosource Standard Fibre 500 ml</t>
        </is>
      </c>
      <c r="C3399" t="inlineStr">
        <is>
          <t>formulation</t>
        </is>
      </c>
      <c r="D3399" s="11" t="inlineStr">
        <is>
          <t>FAIL</t>
        </is>
      </c>
      <c r="E3399" t="inlineStr">
        <is>
          <t>liquid</t>
        </is>
      </c>
      <c r="F3399" t="inlineStr">
        <is>
          <t>solution</t>
        </is>
      </c>
      <c r="G3399" t="inlineStr">
        <is>
          <t>'liquid' != 'solution'</t>
        </is>
      </c>
    </row>
    <row r="3400">
      <c r="A3400" t="inlineStr">
        <is>
          <t>3.2.4</t>
        </is>
      </c>
      <c r="B3400" t="inlineStr">
        <is>
          <t>Isosource Energy 500 ml</t>
        </is>
      </c>
      <c r="C3400" t="inlineStr">
        <is>
          <t>osmolarity</t>
        </is>
      </c>
      <c r="D3400" s="9" t="inlineStr">
        <is>
          <t>PASS</t>
        </is>
      </c>
      <c r="E3400" t="inlineStr">
        <is>
          <t>290.0 mOsm/l</t>
        </is>
      </c>
      <c r="F3400" t="inlineStr">
        <is>
          <t>&lt;= 300.0 mOsm/l</t>
        </is>
      </c>
      <c r="G3400" t="inlineStr"/>
    </row>
    <row r="3401">
      <c r="A3401" t="inlineStr">
        <is>
          <t>3.2.4</t>
        </is>
      </c>
      <c r="B3401" t="inlineStr">
        <is>
          <t>Isosource Energy 500 ml</t>
        </is>
      </c>
      <c r="C3401" t="inlineStr">
        <is>
          <t>volume</t>
        </is>
      </c>
      <c r="D3401" s="9" t="inlineStr">
        <is>
          <t>PASS</t>
        </is>
      </c>
      <c r="E3401" t="inlineStr">
        <is>
          <t>500.0 ml</t>
        </is>
      </c>
      <c r="F3401">
        <f> 500.0 ml</f>
        <v/>
      </c>
      <c r="G3401" t="inlineStr"/>
    </row>
    <row r="3402">
      <c r="A3402" t="inlineStr">
        <is>
          <t>3.2.4</t>
        </is>
      </c>
      <c r="B3402" t="inlineStr">
        <is>
          <t>Isosource Energy 500 ml</t>
        </is>
      </c>
      <c r="C3402" t="inlineStr">
        <is>
          <t>atc_code</t>
        </is>
      </c>
      <c r="D3402" s="10" t="inlineStr">
        <is>
          <t>UNKNOWN</t>
        </is>
      </c>
      <c r="E3402" t="inlineStr">
        <is>
          <t>N/A</t>
        </is>
      </c>
      <c r="F3402">
        <f> B05BB01 </f>
        <v/>
      </c>
      <c r="G3402" t="inlineStr">
        <is>
          <t>No evaluator for 'atc_code' (categorical) — not verified</t>
        </is>
      </c>
    </row>
    <row r="3403">
      <c r="A3403" t="inlineStr">
        <is>
          <t>3.2.4</t>
        </is>
      </c>
      <c r="B3403" t="inlineStr">
        <is>
          <t>Isosource Energy 500 ml</t>
        </is>
      </c>
      <c r="C3403" t="inlineStr">
        <is>
          <t>formulation</t>
        </is>
      </c>
      <c r="D3403" s="11" t="inlineStr">
        <is>
          <t>FAIL</t>
        </is>
      </c>
      <c r="E3403" t="inlineStr">
        <is>
          <t>liquid</t>
        </is>
      </c>
      <c r="F3403" t="inlineStr">
        <is>
          <t>solution</t>
        </is>
      </c>
      <c r="G3403" t="inlineStr">
        <is>
          <t>'liquid' != 'solution'</t>
        </is>
      </c>
    </row>
    <row r="3404">
      <c r="A3404" t="inlineStr">
        <is>
          <t>3.3</t>
        </is>
      </c>
      <c r="B3404" t="inlineStr">
        <is>
          <t>Isosource Standard 500 ml</t>
        </is>
      </c>
      <c r="C3404" t="inlineStr">
        <is>
          <t>formulation</t>
        </is>
      </c>
      <c r="D3404" s="11" t="inlineStr">
        <is>
          <t>FAIL</t>
        </is>
      </c>
      <c r="E3404" t="inlineStr">
        <is>
          <t>liquid</t>
        </is>
      </c>
      <c r="F3404" t="inlineStr">
        <is>
          <t>solution</t>
        </is>
      </c>
      <c r="G3404" t="inlineStr">
        <is>
          <t>'liquid' != 'solution'</t>
        </is>
      </c>
    </row>
    <row r="3405">
      <c r="A3405" t="inlineStr">
        <is>
          <t>3.3</t>
        </is>
      </c>
      <c r="B3405" t="inlineStr">
        <is>
          <t>Isosource Standard 500 ml</t>
        </is>
      </c>
      <c r="C3405" t="inlineStr">
        <is>
          <t>route</t>
        </is>
      </c>
      <c r="D3405" s="9" t="inlineStr">
        <is>
          <t>PASS</t>
        </is>
      </c>
      <c r="E3405" t="inlineStr">
        <is>
          <t>enteral</t>
        </is>
      </c>
      <c r="F3405" t="inlineStr">
        <is>
          <t>enteral</t>
        </is>
      </c>
      <c r="G3405" t="inlineStr"/>
    </row>
    <row r="3406">
      <c r="A3406" t="inlineStr">
        <is>
          <t>3.3</t>
        </is>
      </c>
      <c r="B3406" t="inlineStr">
        <is>
          <t>Isosource Standard 1000 ml</t>
        </is>
      </c>
      <c r="C3406" t="inlineStr">
        <is>
          <t>formulation</t>
        </is>
      </c>
      <c r="D3406" s="11" t="inlineStr">
        <is>
          <t>FAIL</t>
        </is>
      </c>
      <c r="E3406" t="inlineStr">
        <is>
          <t>liquid</t>
        </is>
      </c>
      <c r="F3406" t="inlineStr">
        <is>
          <t>solution</t>
        </is>
      </c>
      <c r="G3406" t="inlineStr">
        <is>
          <t>'liquid' != 'solution'</t>
        </is>
      </c>
    </row>
    <row r="3407">
      <c r="A3407" t="inlineStr">
        <is>
          <t>3.3</t>
        </is>
      </c>
      <c r="B3407" t="inlineStr">
        <is>
          <t>Isosource Standard 1000 ml</t>
        </is>
      </c>
      <c r="C3407" t="inlineStr">
        <is>
          <t>route</t>
        </is>
      </c>
      <c r="D3407" s="9" t="inlineStr">
        <is>
          <t>PASS</t>
        </is>
      </c>
      <c r="E3407" t="inlineStr">
        <is>
          <t>enteral</t>
        </is>
      </c>
      <c r="F3407" t="inlineStr">
        <is>
          <t>enteral</t>
        </is>
      </c>
      <c r="G3407" t="inlineStr"/>
    </row>
    <row r="3408">
      <c r="A3408" t="inlineStr">
        <is>
          <t>3.3</t>
        </is>
      </c>
      <c r="B3408" t="inlineStr">
        <is>
          <t>Isosource Standard Fibre 500 ml</t>
        </is>
      </c>
      <c r="C3408" t="inlineStr">
        <is>
          <t>formulation</t>
        </is>
      </c>
      <c r="D3408" s="11" t="inlineStr">
        <is>
          <t>FAIL</t>
        </is>
      </c>
      <c r="E3408" t="inlineStr">
        <is>
          <t>liquid</t>
        </is>
      </c>
      <c r="F3408" t="inlineStr">
        <is>
          <t>solution</t>
        </is>
      </c>
      <c r="G3408" t="inlineStr">
        <is>
          <t>'liquid' != 'solution'</t>
        </is>
      </c>
    </row>
    <row r="3409">
      <c r="A3409" t="inlineStr">
        <is>
          <t>3.3</t>
        </is>
      </c>
      <c r="B3409" t="inlineStr">
        <is>
          <t>Isosource Standard Fibre 500 ml</t>
        </is>
      </c>
      <c r="C3409" t="inlineStr">
        <is>
          <t>route</t>
        </is>
      </c>
      <c r="D3409" s="9" t="inlineStr">
        <is>
          <t>PASS</t>
        </is>
      </c>
      <c r="E3409" t="inlineStr">
        <is>
          <t>enteral</t>
        </is>
      </c>
      <c r="F3409" t="inlineStr">
        <is>
          <t>enteral</t>
        </is>
      </c>
      <c r="G3409" t="inlineStr"/>
    </row>
    <row r="3410">
      <c r="A3410" t="inlineStr">
        <is>
          <t>3.3.1</t>
        </is>
      </c>
      <c r="B3410" t="inlineStr">
        <is>
          <t>Isosource Standard 500 ml</t>
        </is>
      </c>
      <c r="C3410" t="inlineStr">
        <is>
          <t>volume</t>
        </is>
      </c>
      <c r="D3410" s="9" t="inlineStr">
        <is>
          <t>PASS</t>
        </is>
      </c>
      <c r="E3410" t="inlineStr">
        <is>
          <t>500.0 ml</t>
        </is>
      </c>
      <c r="F3410">
        <f> 500.0 ml</f>
        <v/>
      </c>
      <c r="G3410" t="inlineStr"/>
    </row>
    <row r="3411">
      <c r="A3411" t="inlineStr">
        <is>
          <t>3.3.1</t>
        </is>
      </c>
      <c r="B3411" t="inlineStr">
        <is>
          <t>Isosource Standard 500 ml</t>
        </is>
      </c>
      <c r="C3411" t="inlineStr">
        <is>
          <t>atc_code</t>
        </is>
      </c>
      <c r="D3411" s="10" t="inlineStr">
        <is>
          <t>UNKNOWN</t>
        </is>
      </c>
      <c r="E3411" t="inlineStr">
        <is>
          <t>N/A</t>
        </is>
      </c>
      <c r="F3411">
        <f> B05BB01 </f>
        <v/>
      </c>
      <c r="G3411" t="inlineStr">
        <is>
          <t>No evaluator for 'atc_code' (categorical) — not verified</t>
        </is>
      </c>
    </row>
    <row r="3412">
      <c r="A3412" t="inlineStr">
        <is>
          <t>3.3.1</t>
        </is>
      </c>
      <c r="B3412" t="inlineStr">
        <is>
          <t>Isosource Standard Fibre 500 ml</t>
        </is>
      </c>
      <c r="C3412" t="inlineStr">
        <is>
          <t>volume</t>
        </is>
      </c>
      <c r="D3412" s="9" t="inlineStr">
        <is>
          <t>PASS</t>
        </is>
      </c>
      <c r="E3412" t="inlineStr">
        <is>
          <t>500.0 ml</t>
        </is>
      </c>
      <c r="F3412">
        <f> 500.0 ml</f>
        <v/>
      </c>
      <c r="G3412" t="inlineStr"/>
    </row>
    <row r="3413">
      <c r="A3413" t="inlineStr">
        <is>
          <t>3.3.1</t>
        </is>
      </c>
      <c r="B3413" t="inlineStr">
        <is>
          <t>Isosource Standard Fibre 500 ml</t>
        </is>
      </c>
      <c r="C3413" t="inlineStr">
        <is>
          <t>atc_code</t>
        </is>
      </c>
      <c r="D3413" s="10" t="inlineStr">
        <is>
          <t>UNKNOWN</t>
        </is>
      </c>
      <c r="E3413" t="inlineStr">
        <is>
          <t>N/A</t>
        </is>
      </c>
      <c r="F3413">
        <f> B05BB01 </f>
        <v/>
      </c>
      <c r="G3413" t="inlineStr">
        <is>
          <t>No evaluator for 'atc_code' (categorical) — not verified</t>
        </is>
      </c>
    </row>
    <row r="3414">
      <c r="A3414" t="inlineStr">
        <is>
          <t>3.3.1</t>
        </is>
      </c>
      <c r="B3414" t="inlineStr">
        <is>
          <t>Isosource Energy 500 ml</t>
        </is>
      </c>
      <c r="C3414" t="inlineStr">
        <is>
          <t>volume</t>
        </is>
      </c>
      <c r="D3414" s="9" t="inlineStr">
        <is>
          <t>PASS</t>
        </is>
      </c>
      <c r="E3414" t="inlineStr">
        <is>
          <t>500.0 ml</t>
        </is>
      </c>
      <c r="F3414">
        <f> 500.0 ml</f>
        <v/>
      </c>
      <c r="G3414" t="inlineStr"/>
    </row>
    <row r="3415">
      <c r="A3415" t="inlineStr">
        <is>
          <t>3.3.1</t>
        </is>
      </c>
      <c r="B3415" t="inlineStr">
        <is>
          <t>Isosource Energy 500 ml</t>
        </is>
      </c>
      <c r="C3415" t="inlineStr">
        <is>
          <t>atc_code</t>
        </is>
      </c>
      <c r="D3415" s="10" t="inlineStr">
        <is>
          <t>UNKNOWN</t>
        </is>
      </c>
      <c r="E3415" t="inlineStr">
        <is>
          <t>N/A</t>
        </is>
      </c>
      <c r="F3415">
        <f> B05BB01 </f>
        <v/>
      </c>
      <c r="G3415" t="inlineStr">
        <is>
          <t>No evaluator for 'atc_code' (categorical) — not verified</t>
        </is>
      </c>
    </row>
    <row r="3416">
      <c r="A3416" t="inlineStr">
        <is>
          <t>3.3.2</t>
        </is>
      </c>
      <c r="B3416" t="inlineStr">
        <is>
          <t>Isosource Standard 500 ml</t>
        </is>
      </c>
      <c r="C3416" t="inlineStr">
        <is>
          <t>volume</t>
        </is>
      </c>
      <c r="D3416" s="11" t="inlineStr">
        <is>
          <t>FAIL</t>
        </is>
      </c>
      <c r="E3416" t="inlineStr">
        <is>
          <t>500.0 ml</t>
        </is>
      </c>
      <c r="F3416">
        <f> 10.0 ml</f>
        <v/>
      </c>
      <c r="G3416" t="inlineStr">
        <is>
          <t>500.0 ml != 10.0 ml</t>
        </is>
      </c>
    </row>
    <row r="3417">
      <c r="A3417" t="inlineStr">
        <is>
          <t>3.3.2</t>
        </is>
      </c>
      <c r="B3417" t="inlineStr">
        <is>
          <t>Isosource Standard 500 ml</t>
        </is>
      </c>
      <c r="C3417" t="inlineStr">
        <is>
          <t>atc_code</t>
        </is>
      </c>
      <c r="D3417" s="10" t="inlineStr">
        <is>
          <t>UNKNOWN</t>
        </is>
      </c>
      <c r="E3417" t="inlineStr">
        <is>
          <t>N/A</t>
        </is>
      </c>
      <c r="F3417">
        <f> B05XA31 </f>
        <v/>
      </c>
      <c r="G3417" t="inlineStr">
        <is>
          <t>No evaluator for 'atc_code' (categorical) — not verified</t>
        </is>
      </c>
    </row>
    <row r="3418">
      <c r="A3418" t="inlineStr">
        <is>
          <t>3.3.2</t>
        </is>
      </c>
      <c r="B3418" t="inlineStr">
        <is>
          <t>Isosource Standard 500 ml</t>
        </is>
      </c>
      <c r="C3418" t="inlineStr">
        <is>
          <t>formulation</t>
        </is>
      </c>
      <c r="D3418" s="11" t="inlineStr">
        <is>
          <t>FAIL</t>
        </is>
      </c>
      <c r="E3418" t="inlineStr">
        <is>
          <t>liquid</t>
        </is>
      </c>
      <c r="F3418" t="inlineStr">
        <is>
          <t>solution</t>
        </is>
      </c>
      <c r="G3418" t="inlineStr">
        <is>
          <t>'liquid' != 'solution'</t>
        </is>
      </c>
    </row>
    <row r="3419">
      <c r="A3419" t="inlineStr">
        <is>
          <t>3.3.2</t>
        </is>
      </c>
      <c r="B3419" t="inlineStr">
        <is>
          <t>Isosource Standard 500 ml</t>
        </is>
      </c>
      <c r="C3419" t="inlineStr">
        <is>
          <t>route</t>
        </is>
      </c>
      <c r="D3419" s="9" t="inlineStr">
        <is>
          <t>PASS</t>
        </is>
      </c>
      <c r="E3419" t="inlineStr">
        <is>
          <t>enteral</t>
        </is>
      </c>
      <c r="F3419" t="inlineStr">
        <is>
          <t>enteral</t>
        </is>
      </c>
      <c r="G3419" t="inlineStr"/>
    </row>
    <row r="3420">
      <c r="A3420" t="inlineStr">
        <is>
          <t>3.3.2</t>
        </is>
      </c>
      <c r="B3420" t="inlineStr">
        <is>
          <t>Isosource Standard 1000 ml</t>
        </is>
      </c>
      <c r="C3420" t="inlineStr">
        <is>
          <t>volume</t>
        </is>
      </c>
      <c r="D3420" s="11" t="inlineStr">
        <is>
          <t>FAIL</t>
        </is>
      </c>
      <c r="E3420" t="inlineStr">
        <is>
          <t>1000.0 ml</t>
        </is>
      </c>
      <c r="F3420">
        <f> 10.0 ml</f>
        <v/>
      </c>
      <c r="G3420" t="inlineStr">
        <is>
          <t>1000.0 ml != 10.0 ml</t>
        </is>
      </c>
    </row>
    <row r="3421">
      <c r="A3421" t="inlineStr">
        <is>
          <t>3.3.2</t>
        </is>
      </c>
      <c r="B3421" t="inlineStr">
        <is>
          <t>Isosource Standard 1000 ml</t>
        </is>
      </c>
      <c r="C3421" t="inlineStr">
        <is>
          <t>atc_code</t>
        </is>
      </c>
      <c r="D3421" s="10" t="inlineStr">
        <is>
          <t>UNKNOWN</t>
        </is>
      </c>
      <c r="E3421" t="inlineStr">
        <is>
          <t>N/A</t>
        </is>
      </c>
      <c r="F3421">
        <f> B05XA31 </f>
        <v/>
      </c>
      <c r="G3421" t="inlineStr">
        <is>
          <t>No evaluator for 'atc_code' (categorical) — not verified</t>
        </is>
      </c>
    </row>
    <row r="3422">
      <c r="A3422" t="inlineStr">
        <is>
          <t>3.3.2</t>
        </is>
      </c>
      <c r="B3422" t="inlineStr">
        <is>
          <t>Isosource Standard 1000 ml</t>
        </is>
      </c>
      <c r="C3422" t="inlineStr">
        <is>
          <t>formulation</t>
        </is>
      </c>
      <c r="D3422" s="11" t="inlineStr">
        <is>
          <t>FAIL</t>
        </is>
      </c>
      <c r="E3422" t="inlineStr">
        <is>
          <t>liquid</t>
        </is>
      </c>
      <c r="F3422" t="inlineStr">
        <is>
          <t>solution</t>
        </is>
      </c>
      <c r="G3422" t="inlineStr">
        <is>
          <t>'liquid' != 'solution'</t>
        </is>
      </c>
    </row>
    <row r="3423">
      <c r="A3423" t="inlineStr">
        <is>
          <t>3.3.2</t>
        </is>
      </c>
      <c r="B3423" t="inlineStr">
        <is>
          <t>Isosource Standard 1000 ml</t>
        </is>
      </c>
      <c r="C3423" t="inlineStr">
        <is>
          <t>route</t>
        </is>
      </c>
      <c r="D3423" s="9" t="inlineStr">
        <is>
          <t>PASS</t>
        </is>
      </c>
      <c r="E3423" t="inlineStr">
        <is>
          <t>enteral</t>
        </is>
      </c>
      <c r="F3423" t="inlineStr">
        <is>
          <t>enteral</t>
        </is>
      </c>
      <c r="G3423" t="inlineStr"/>
    </row>
    <row r="3424">
      <c r="A3424" t="inlineStr">
        <is>
          <t>3.3.2</t>
        </is>
      </c>
      <c r="B3424" t="inlineStr">
        <is>
          <t>Isosource Standard Fibre 500 ml</t>
        </is>
      </c>
      <c r="C3424" t="inlineStr">
        <is>
          <t>volume</t>
        </is>
      </c>
      <c r="D3424" s="11" t="inlineStr">
        <is>
          <t>FAIL</t>
        </is>
      </c>
      <c r="E3424" t="inlineStr">
        <is>
          <t>500.0 ml</t>
        </is>
      </c>
      <c r="F3424">
        <f> 10.0 ml</f>
        <v/>
      </c>
      <c r="G3424" t="inlineStr">
        <is>
          <t>500.0 ml != 10.0 ml</t>
        </is>
      </c>
    </row>
    <row r="3425">
      <c r="A3425" t="inlineStr">
        <is>
          <t>3.3.2</t>
        </is>
      </c>
      <c r="B3425" t="inlineStr">
        <is>
          <t>Isosource Standard Fibre 500 ml</t>
        </is>
      </c>
      <c r="C3425" t="inlineStr">
        <is>
          <t>atc_code</t>
        </is>
      </c>
      <c r="D3425" s="10" t="inlineStr">
        <is>
          <t>UNKNOWN</t>
        </is>
      </c>
      <c r="E3425" t="inlineStr">
        <is>
          <t>N/A</t>
        </is>
      </c>
      <c r="F3425">
        <f> B05XA31 </f>
        <v/>
      </c>
      <c r="G3425" t="inlineStr">
        <is>
          <t>No evaluator for 'atc_code' (categorical) — not verified</t>
        </is>
      </c>
    </row>
    <row r="3426">
      <c r="A3426" t="inlineStr">
        <is>
          <t>3.3.2</t>
        </is>
      </c>
      <c r="B3426" t="inlineStr">
        <is>
          <t>Isosource Standard Fibre 500 ml</t>
        </is>
      </c>
      <c r="C3426" t="inlineStr">
        <is>
          <t>formulation</t>
        </is>
      </c>
      <c r="D3426" s="11" t="inlineStr">
        <is>
          <t>FAIL</t>
        </is>
      </c>
      <c r="E3426" t="inlineStr">
        <is>
          <t>liquid</t>
        </is>
      </c>
      <c r="F3426" t="inlineStr">
        <is>
          <t>solution</t>
        </is>
      </c>
      <c r="G3426" t="inlineStr">
        <is>
          <t>'liquid' != 'solution'</t>
        </is>
      </c>
    </row>
    <row r="3427">
      <c r="A3427" t="inlineStr">
        <is>
          <t>3.3.2</t>
        </is>
      </c>
      <c r="B3427" t="inlineStr">
        <is>
          <t>Isosource Standard Fibre 500 ml</t>
        </is>
      </c>
      <c r="C3427" t="inlineStr">
        <is>
          <t>route</t>
        </is>
      </c>
      <c r="D3427" s="9" t="inlineStr">
        <is>
          <t>PASS</t>
        </is>
      </c>
      <c r="E3427" t="inlineStr">
        <is>
          <t>enteral</t>
        </is>
      </c>
      <c r="F3427" t="inlineStr">
        <is>
          <t>enteral</t>
        </is>
      </c>
      <c r="G3427" t="inlineStr"/>
    </row>
    <row r="3428">
      <c r="A3428" t="inlineStr">
        <is>
          <t>3.3.3</t>
        </is>
      </c>
      <c r="B3428" t="inlineStr">
        <is>
          <t>Isosource Standard 500 ml</t>
        </is>
      </c>
      <c r="C3428" t="inlineStr">
        <is>
          <t>volume</t>
        </is>
      </c>
      <c r="D3428" s="9" t="inlineStr">
        <is>
          <t>PASS</t>
        </is>
      </c>
      <c r="E3428" t="inlineStr">
        <is>
          <t>500.0 ml</t>
        </is>
      </c>
      <c r="F3428">
        <f> 500.0 ml</f>
        <v/>
      </c>
      <c r="G3428" t="inlineStr"/>
    </row>
    <row r="3429">
      <c r="A3429" t="inlineStr">
        <is>
          <t>3.3.3</t>
        </is>
      </c>
      <c r="B3429" t="inlineStr">
        <is>
          <t>Isosource Standard 500 ml</t>
        </is>
      </c>
      <c r="C3429" t="inlineStr">
        <is>
          <t>atc_code</t>
        </is>
      </c>
      <c r="D3429" s="10" t="inlineStr">
        <is>
          <t>UNKNOWN</t>
        </is>
      </c>
      <c r="E3429" t="inlineStr">
        <is>
          <t>N/A</t>
        </is>
      </c>
      <c r="F3429">
        <f> B05BA01 </f>
        <v/>
      </c>
      <c r="G3429" t="inlineStr">
        <is>
          <t>No evaluator for 'atc_code' (categorical) — not verified</t>
        </is>
      </c>
    </row>
    <row r="3430">
      <c r="A3430" t="inlineStr">
        <is>
          <t>3.3.3</t>
        </is>
      </c>
      <c r="B3430" t="inlineStr">
        <is>
          <t>Isosource Standard 500 ml</t>
        </is>
      </c>
      <c r="C3430" t="inlineStr">
        <is>
          <t>formulation</t>
        </is>
      </c>
      <c r="D3430" s="11" t="inlineStr">
        <is>
          <t>FAIL</t>
        </is>
      </c>
      <c r="E3430" t="inlineStr">
        <is>
          <t>liquid</t>
        </is>
      </c>
      <c r="F3430" t="inlineStr">
        <is>
          <t>solution</t>
        </is>
      </c>
      <c r="G3430" t="inlineStr">
        <is>
          <t>'liquid' != 'solution'</t>
        </is>
      </c>
    </row>
    <row r="3431">
      <c r="A3431" t="inlineStr">
        <is>
          <t>3.3.3</t>
        </is>
      </c>
      <c r="B3431" t="inlineStr">
        <is>
          <t>Isosource Standard Fibre 500 ml</t>
        </is>
      </c>
      <c r="C3431" t="inlineStr">
        <is>
          <t>volume</t>
        </is>
      </c>
      <c r="D3431" s="9" t="inlineStr">
        <is>
          <t>PASS</t>
        </is>
      </c>
      <c r="E3431" t="inlineStr">
        <is>
          <t>500.0 ml</t>
        </is>
      </c>
      <c r="F3431">
        <f> 500.0 ml</f>
        <v/>
      </c>
      <c r="G3431" t="inlineStr"/>
    </row>
    <row r="3432">
      <c r="A3432" t="inlineStr">
        <is>
          <t>3.3.3</t>
        </is>
      </c>
      <c r="B3432" t="inlineStr">
        <is>
          <t>Isosource Standard Fibre 500 ml</t>
        </is>
      </c>
      <c r="C3432" t="inlineStr">
        <is>
          <t>atc_code</t>
        </is>
      </c>
      <c r="D3432" s="10" t="inlineStr">
        <is>
          <t>UNKNOWN</t>
        </is>
      </c>
      <c r="E3432" t="inlineStr">
        <is>
          <t>N/A</t>
        </is>
      </c>
      <c r="F3432">
        <f> B05BA01 </f>
        <v/>
      </c>
      <c r="G3432" t="inlineStr">
        <is>
          <t>No evaluator for 'atc_code' (categorical) — not verified</t>
        </is>
      </c>
    </row>
    <row r="3433">
      <c r="A3433" t="inlineStr">
        <is>
          <t>3.3.3</t>
        </is>
      </c>
      <c r="B3433" t="inlineStr">
        <is>
          <t>Isosource Standard Fibre 500 ml</t>
        </is>
      </c>
      <c r="C3433" t="inlineStr">
        <is>
          <t>formulation</t>
        </is>
      </c>
      <c r="D3433" s="11" t="inlineStr">
        <is>
          <t>FAIL</t>
        </is>
      </c>
      <c r="E3433" t="inlineStr">
        <is>
          <t>liquid</t>
        </is>
      </c>
      <c r="F3433" t="inlineStr">
        <is>
          <t>solution</t>
        </is>
      </c>
      <c r="G3433" t="inlineStr">
        <is>
          <t>'liquid' != 'solution'</t>
        </is>
      </c>
    </row>
    <row r="3434">
      <c r="A3434" t="inlineStr">
        <is>
          <t>3.3.3</t>
        </is>
      </c>
      <c r="B3434" t="inlineStr">
        <is>
          <t>Isosource Energy 500 ml</t>
        </is>
      </c>
      <c r="C3434" t="inlineStr">
        <is>
          <t>volume</t>
        </is>
      </c>
      <c r="D3434" s="9" t="inlineStr">
        <is>
          <t>PASS</t>
        </is>
      </c>
      <c r="E3434" t="inlineStr">
        <is>
          <t>500.0 ml</t>
        </is>
      </c>
      <c r="F3434">
        <f> 500.0 ml</f>
        <v/>
      </c>
      <c r="G3434" t="inlineStr"/>
    </row>
    <row r="3435">
      <c r="A3435" t="inlineStr">
        <is>
          <t>3.3.3</t>
        </is>
      </c>
      <c r="B3435" t="inlineStr">
        <is>
          <t>Isosource Energy 500 ml</t>
        </is>
      </c>
      <c r="C3435" t="inlineStr">
        <is>
          <t>atc_code</t>
        </is>
      </c>
      <c r="D3435" s="10" t="inlineStr">
        <is>
          <t>UNKNOWN</t>
        </is>
      </c>
      <c r="E3435" t="inlineStr">
        <is>
          <t>N/A</t>
        </is>
      </c>
      <c r="F3435">
        <f> B05BA01 </f>
        <v/>
      </c>
      <c r="G3435" t="inlineStr">
        <is>
          <t>No evaluator for 'atc_code' (categorical) — not verified</t>
        </is>
      </c>
    </row>
    <row r="3436">
      <c r="A3436" t="inlineStr">
        <is>
          <t>3.3.3</t>
        </is>
      </c>
      <c r="B3436" t="inlineStr">
        <is>
          <t>Isosource Energy 500 ml</t>
        </is>
      </c>
      <c r="C3436" t="inlineStr">
        <is>
          <t>formulation</t>
        </is>
      </c>
      <c r="D3436" s="11" t="inlineStr">
        <is>
          <t>FAIL</t>
        </is>
      </c>
      <c r="E3436" t="inlineStr">
        <is>
          <t>liquid</t>
        </is>
      </c>
      <c r="F3436" t="inlineStr">
        <is>
          <t>solution</t>
        </is>
      </c>
      <c r="G3436" t="inlineStr">
        <is>
          <t>'liquid' != 'solution'</t>
        </is>
      </c>
    </row>
    <row r="3437">
      <c r="A3437" t="inlineStr">
        <is>
          <t>3.3.4</t>
        </is>
      </c>
      <c r="B3437" t="inlineStr">
        <is>
          <t>Isosource Standard 500 ml</t>
        </is>
      </c>
      <c r="C3437" t="inlineStr">
        <is>
          <t>volume</t>
        </is>
      </c>
      <c r="D3437" s="11" t="inlineStr">
        <is>
          <t>FAIL</t>
        </is>
      </c>
      <c r="E3437" t="inlineStr">
        <is>
          <t>500.0 ml</t>
        </is>
      </c>
      <c r="F3437">
        <f> 10.0 ml</f>
        <v/>
      </c>
      <c r="G3437" t="inlineStr">
        <is>
          <t>500.0 ml != 10.0 ml</t>
        </is>
      </c>
    </row>
    <row r="3438">
      <c r="A3438" t="inlineStr">
        <is>
          <t>3.3.4</t>
        </is>
      </c>
      <c r="B3438" t="inlineStr">
        <is>
          <t>Isosource Standard 500 ml</t>
        </is>
      </c>
      <c r="C3438" t="inlineStr">
        <is>
          <t>formulation</t>
        </is>
      </c>
      <c r="D3438" s="11" t="inlineStr">
        <is>
          <t>FAIL</t>
        </is>
      </c>
      <c r="E3438" t="inlineStr">
        <is>
          <t>liquid</t>
        </is>
      </c>
      <c r="F3438" t="inlineStr">
        <is>
          <t>solution</t>
        </is>
      </c>
      <c r="G3438" t="inlineStr">
        <is>
          <t>'liquid' != 'solution'</t>
        </is>
      </c>
    </row>
    <row r="3439">
      <c r="A3439" t="inlineStr">
        <is>
          <t>3.3.4</t>
        </is>
      </c>
      <c r="B3439" t="inlineStr">
        <is>
          <t>Isosource Standard 500 ml</t>
        </is>
      </c>
      <c r="C3439" t="inlineStr">
        <is>
          <t>route</t>
        </is>
      </c>
      <c r="D3439" s="9" t="inlineStr">
        <is>
          <t>PASS</t>
        </is>
      </c>
      <c r="E3439" t="inlineStr">
        <is>
          <t>enteral</t>
        </is>
      </c>
      <c r="F3439" t="inlineStr">
        <is>
          <t>enteral</t>
        </is>
      </c>
      <c r="G3439" t="inlineStr"/>
    </row>
    <row r="3440">
      <c r="A3440" t="inlineStr">
        <is>
          <t>3.3.4</t>
        </is>
      </c>
      <c r="B3440" t="inlineStr">
        <is>
          <t>Isosource Standard 1000 ml</t>
        </is>
      </c>
      <c r="C3440" t="inlineStr">
        <is>
          <t>volume</t>
        </is>
      </c>
      <c r="D3440" s="11" t="inlineStr">
        <is>
          <t>FAIL</t>
        </is>
      </c>
      <c r="E3440" t="inlineStr">
        <is>
          <t>1000.0 ml</t>
        </is>
      </c>
      <c r="F3440">
        <f> 10.0 ml</f>
        <v/>
      </c>
      <c r="G3440" t="inlineStr">
        <is>
          <t>1000.0 ml != 10.0 ml</t>
        </is>
      </c>
    </row>
    <row r="3441">
      <c r="A3441" t="inlineStr">
        <is>
          <t>3.3.4</t>
        </is>
      </c>
      <c r="B3441" t="inlineStr">
        <is>
          <t>Isosource Standard 1000 ml</t>
        </is>
      </c>
      <c r="C3441" t="inlineStr">
        <is>
          <t>formulation</t>
        </is>
      </c>
      <c r="D3441" s="11" t="inlineStr">
        <is>
          <t>FAIL</t>
        </is>
      </c>
      <c r="E3441" t="inlineStr">
        <is>
          <t>liquid</t>
        </is>
      </c>
      <c r="F3441" t="inlineStr">
        <is>
          <t>solution</t>
        </is>
      </c>
      <c r="G3441" t="inlineStr">
        <is>
          <t>'liquid' != 'solution'</t>
        </is>
      </c>
    </row>
    <row r="3442">
      <c r="A3442" t="inlineStr">
        <is>
          <t>3.3.4</t>
        </is>
      </c>
      <c r="B3442" t="inlineStr">
        <is>
          <t>Isosource Standard 1000 ml</t>
        </is>
      </c>
      <c r="C3442" t="inlineStr">
        <is>
          <t>route</t>
        </is>
      </c>
      <c r="D3442" s="9" t="inlineStr">
        <is>
          <t>PASS</t>
        </is>
      </c>
      <c r="E3442" t="inlineStr">
        <is>
          <t>enteral</t>
        </is>
      </c>
      <c r="F3442" t="inlineStr">
        <is>
          <t>enteral</t>
        </is>
      </c>
      <c r="G3442" t="inlineStr"/>
    </row>
    <row r="3443">
      <c r="A3443" t="inlineStr">
        <is>
          <t>3.3.4</t>
        </is>
      </c>
      <c r="B3443" t="inlineStr">
        <is>
          <t>Isosource Standard Fibre 500 ml</t>
        </is>
      </c>
      <c r="C3443" t="inlineStr">
        <is>
          <t>volume</t>
        </is>
      </c>
      <c r="D3443" s="11" t="inlineStr">
        <is>
          <t>FAIL</t>
        </is>
      </c>
      <c r="E3443" t="inlineStr">
        <is>
          <t>500.0 ml</t>
        </is>
      </c>
      <c r="F3443">
        <f> 10.0 ml</f>
        <v/>
      </c>
      <c r="G3443" t="inlineStr">
        <is>
          <t>500.0 ml != 10.0 ml</t>
        </is>
      </c>
    </row>
    <row r="3444">
      <c r="A3444" t="inlineStr">
        <is>
          <t>3.3.4</t>
        </is>
      </c>
      <c r="B3444" t="inlineStr">
        <is>
          <t>Isosource Standard Fibre 500 ml</t>
        </is>
      </c>
      <c r="C3444" t="inlineStr">
        <is>
          <t>formulation</t>
        </is>
      </c>
      <c r="D3444" s="11" t="inlineStr">
        <is>
          <t>FAIL</t>
        </is>
      </c>
      <c r="E3444" t="inlineStr">
        <is>
          <t>liquid</t>
        </is>
      </c>
      <c r="F3444" t="inlineStr">
        <is>
          <t>solution</t>
        </is>
      </c>
      <c r="G3444" t="inlineStr">
        <is>
          <t>'liquid' != 'solution'</t>
        </is>
      </c>
    </row>
    <row r="3445">
      <c r="A3445" t="inlineStr">
        <is>
          <t>3.3.4</t>
        </is>
      </c>
      <c r="B3445" t="inlineStr">
        <is>
          <t>Isosource Standard Fibre 500 ml</t>
        </is>
      </c>
      <c r="C3445" t="inlineStr">
        <is>
          <t>route</t>
        </is>
      </c>
      <c r="D3445" s="9" t="inlineStr">
        <is>
          <t>PASS</t>
        </is>
      </c>
      <c r="E3445" t="inlineStr">
        <is>
          <t>enteral</t>
        </is>
      </c>
      <c r="F3445" t="inlineStr">
        <is>
          <t>enteral</t>
        </is>
      </c>
      <c r="G3445" t="inlineStr"/>
    </row>
    <row r="3446">
      <c r="A3446" t="inlineStr">
        <is>
          <t>3.3.5</t>
        </is>
      </c>
      <c r="B3446" t="inlineStr">
        <is>
          <t>Isosource Standard 500 ml</t>
        </is>
      </c>
      <c r="C3446" t="inlineStr">
        <is>
          <t>volume</t>
        </is>
      </c>
      <c r="D3446" s="11" t="inlineStr">
        <is>
          <t>FAIL</t>
        </is>
      </c>
      <c r="E3446" t="inlineStr">
        <is>
          <t>500.0 ml</t>
        </is>
      </c>
      <c r="F3446">
        <f> 10.0 ml</f>
        <v/>
      </c>
      <c r="G3446" t="inlineStr">
        <is>
          <t>500.0 ml != 10.0 ml</t>
        </is>
      </c>
    </row>
    <row r="3447">
      <c r="A3447" t="inlineStr">
        <is>
          <t>3.3.5</t>
        </is>
      </c>
      <c r="B3447" t="inlineStr">
        <is>
          <t>Isosource Standard 500 ml</t>
        </is>
      </c>
      <c r="C3447" t="inlineStr">
        <is>
          <t>formulation</t>
        </is>
      </c>
      <c r="D3447" s="11" t="inlineStr">
        <is>
          <t>FAIL</t>
        </is>
      </c>
      <c r="E3447" t="inlineStr">
        <is>
          <t>liquid</t>
        </is>
      </c>
      <c r="F3447" t="inlineStr">
        <is>
          <t>powder</t>
        </is>
      </c>
      <c r="G3447" t="inlineStr">
        <is>
          <t>'liquid' != 'powder'</t>
        </is>
      </c>
    </row>
    <row r="3448">
      <c r="A3448" t="inlineStr">
        <is>
          <t>3.3.5</t>
        </is>
      </c>
      <c r="B3448" t="inlineStr">
        <is>
          <t>Isosource Standard 500 ml</t>
        </is>
      </c>
      <c r="C3448" t="inlineStr">
        <is>
          <t>route</t>
        </is>
      </c>
      <c r="D3448" s="9" t="inlineStr">
        <is>
          <t>PASS</t>
        </is>
      </c>
      <c r="E3448" t="inlineStr">
        <is>
          <t>enteral</t>
        </is>
      </c>
      <c r="F3448" t="inlineStr">
        <is>
          <t>enteral</t>
        </is>
      </c>
      <c r="G3448" t="inlineStr"/>
    </row>
    <row r="3449">
      <c r="A3449" t="inlineStr">
        <is>
          <t>3.3.5</t>
        </is>
      </c>
      <c r="B3449" t="inlineStr">
        <is>
          <t>Isosource Standard 1000 ml</t>
        </is>
      </c>
      <c r="C3449" t="inlineStr">
        <is>
          <t>volume</t>
        </is>
      </c>
      <c r="D3449" s="11" t="inlineStr">
        <is>
          <t>FAIL</t>
        </is>
      </c>
      <c r="E3449" t="inlineStr">
        <is>
          <t>1000.0 ml</t>
        </is>
      </c>
      <c r="F3449">
        <f> 10.0 ml</f>
        <v/>
      </c>
      <c r="G3449" t="inlineStr">
        <is>
          <t>1000.0 ml != 10.0 ml</t>
        </is>
      </c>
    </row>
    <row r="3450">
      <c r="A3450" t="inlineStr">
        <is>
          <t>3.3.5</t>
        </is>
      </c>
      <c r="B3450" t="inlineStr">
        <is>
          <t>Isosource Standard 1000 ml</t>
        </is>
      </c>
      <c r="C3450" t="inlineStr">
        <is>
          <t>formulation</t>
        </is>
      </c>
      <c r="D3450" s="11" t="inlineStr">
        <is>
          <t>FAIL</t>
        </is>
      </c>
      <c r="E3450" t="inlineStr">
        <is>
          <t>liquid</t>
        </is>
      </c>
      <c r="F3450" t="inlineStr">
        <is>
          <t>powder</t>
        </is>
      </c>
      <c r="G3450" t="inlineStr">
        <is>
          <t>'liquid' != 'powder'</t>
        </is>
      </c>
    </row>
    <row r="3451">
      <c r="A3451" t="inlineStr">
        <is>
          <t>3.3.5</t>
        </is>
      </c>
      <c r="B3451" t="inlineStr">
        <is>
          <t>Isosource Standard 1000 ml</t>
        </is>
      </c>
      <c r="C3451" t="inlineStr">
        <is>
          <t>route</t>
        </is>
      </c>
      <c r="D3451" s="9" t="inlineStr">
        <is>
          <t>PASS</t>
        </is>
      </c>
      <c r="E3451" t="inlineStr">
        <is>
          <t>enteral</t>
        </is>
      </c>
      <c r="F3451" t="inlineStr">
        <is>
          <t>enteral</t>
        </is>
      </c>
      <c r="G3451" t="inlineStr"/>
    </row>
    <row r="3452">
      <c r="A3452" t="inlineStr">
        <is>
          <t>3.3.5</t>
        </is>
      </c>
      <c r="B3452" t="inlineStr">
        <is>
          <t>Isosource Standard Fibre 500 ml</t>
        </is>
      </c>
      <c r="C3452" t="inlineStr">
        <is>
          <t>volume</t>
        </is>
      </c>
      <c r="D3452" s="11" t="inlineStr">
        <is>
          <t>FAIL</t>
        </is>
      </c>
      <c r="E3452" t="inlineStr">
        <is>
          <t>500.0 ml</t>
        </is>
      </c>
      <c r="F3452">
        <f> 10.0 ml</f>
        <v/>
      </c>
      <c r="G3452" t="inlineStr">
        <is>
          <t>500.0 ml != 10.0 ml</t>
        </is>
      </c>
    </row>
    <row r="3453">
      <c r="A3453" t="inlineStr">
        <is>
          <t>3.3.5</t>
        </is>
      </c>
      <c r="B3453" t="inlineStr">
        <is>
          <t>Isosource Standard Fibre 500 ml</t>
        </is>
      </c>
      <c r="C3453" t="inlineStr">
        <is>
          <t>formulation</t>
        </is>
      </c>
      <c r="D3453" s="11" t="inlineStr">
        <is>
          <t>FAIL</t>
        </is>
      </c>
      <c r="E3453" t="inlineStr">
        <is>
          <t>liquid</t>
        </is>
      </c>
      <c r="F3453" t="inlineStr">
        <is>
          <t>powder</t>
        </is>
      </c>
      <c r="G3453" t="inlineStr">
        <is>
          <t>'liquid' != 'powder'</t>
        </is>
      </c>
    </row>
    <row r="3454">
      <c r="A3454" t="inlineStr">
        <is>
          <t>3.3.5</t>
        </is>
      </c>
      <c r="B3454" t="inlineStr">
        <is>
          <t>Isosource Standard Fibre 500 ml</t>
        </is>
      </c>
      <c r="C3454" t="inlineStr">
        <is>
          <t>route</t>
        </is>
      </c>
      <c r="D3454" s="9" t="inlineStr">
        <is>
          <t>PASS</t>
        </is>
      </c>
      <c r="E3454" t="inlineStr">
        <is>
          <t>enteral</t>
        </is>
      </c>
      <c r="F3454" t="inlineStr">
        <is>
          <t>enteral</t>
        </is>
      </c>
      <c r="G3454" t="inlineStr"/>
    </row>
    <row r="3455">
      <c r="A3455" t="inlineStr">
        <is>
          <t>3.3.6</t>
        </is>
      </c>
      <c r="B3455" t="inlineStr">
        <is>
          <t>Resource Junior powder 400g</t>
        </is>
      </c>
      <c r="C3455" t="inlineStr">
        <is>
          <t>volume</t>
        </is>
      </c>
      <c r="D3455" s="10" t="inlineStr">
        <is>
          <t>UNKNOWN</t>
        </is>
      </c>
      <c r="E3455" t="inlineStr">
        <is>
          <t>400.0 g</t>
        </is>
      </c>
      <c r="F3455">
        <f> 20.0 ml</f>
        <v/>
      </c>
      <c r="G3455" t="inlineStr">
        <is>
          <t>Not comparable: product in g, requirement in ml</t>
        </is>
      </c>
    </row>
    <row r="3456">
      <c r="A3456" t="inlineStr">
        <is>
          <t>3.3.6</t>
        </is>
      </c>
      <c r="B3456" t="inlineStr">
        <is>
          <t>Resource Junior powder 400g</t>
        </is>
      </c>
      <c r="C3456" t="inlineStr">
        <is>
          <t>atc_code</t>
        </is>
      </c>
      <c r="D3456" s="10" t="inlineStr">
        <is>
          <t>UNKNOWN</t>
        </is>
      </c>
      <c r="E3456" t="inlineStr">
        <is>
          <t>N/A</t>
        </is>
      </c>
      <c r="F3456">
        <f> B05XA01 </f>
        <v/>
      </c>
      <c r="G3456" t="inlineStr">
        <is>
          <t>No evaluator for 'atc_code' (categorical) — not verified</t>
        </is>
      </c>
    </row>
    <row r="3457">
      <c r="A3457" t="inlineStr">
        <is>
          <t>3.3.6</t>
        </is>
      </c>
      <c r="B3457" t="inlineStr">
        <is>
          <t>Althera HMO powder 400g</t>
        </is>
      </c>
      <c r="C3457" t="inlineStr">
        <is>
          <t>volume</t>
        </is>
      </c>
      <c r="D3457" s="10" t="inlineStr">
        <is>
          <t>UNKNOWN</t>
        </is>
      </c>
      <c r="E3457" t="inlineStr">
        <is>
          <t>400.0 g</t>
        </is>
      </c>
      <c r="F3457">
        <f> 20.0 ml</f>
        <v/>
      </c>
      <c r="G3457" t="inlineStr">
        <is>
          <t>Not comparable: product in g, requirement in ml</t>
        </is>
      </c>
    </row>
    <row r="3458">
      <c r="A3458" t="inlineStr">
        <is>
          <t>3.3.6</t>
        </is>
      </c>
      <c r="B3458" t="inlineStr">
        <is>
          <t>Althera HMO powder 400g</t>
        </is>
      </c>
      <c r="C3458" t="inlineStr">
        <is>
          <t>atc_code</t>
        </is>
      </c>
      <c r="D3458" s="10" t="inlineStr">
        <is>
          <t>UNKNOWN</t>
        </is>
      </c>
      <c r="E3458" t="inlineStr">
        <is>
          <t>N/A</t>
        </is>
      </c>
      <c r="F3458">
        <f> B05XA01 </f>
        <v/>
      </c>
      <c r="G3458" t="inlineStr">
        <is>
          <t>No evaluator for 'atc_code' (categorical) — not verified</t>
        </is>
      </c>
    </row>
    <row r="3459">
      <c r="A3459" t="inlineStr">
        <is>
          <t>3.3.6</t>
        </is>
      </c>
      <c r="B3459" t="inlineStr">
        <is>
          <t>Alfamino HMO powder 400g</t>
        </is>
      </c>
      <c r="C3459" t="inlineStr">
        <is>
          <t>volume</t>
        </is>
      </c>
      <c r="D3459" s="10" t="inlineStr">
        <is>
          <t>UNKNOWN</t>
        </is>
      </c>
      <c r="E3459" t="inlineStr">
        <is>
          <t>400.0 g</t>
        </is>
      </c>
      <c r="F3459">
        <f> 20.0 ml</f>
        <v/>
      </c>
      <c r="G3459" t="inlineStr">
        <is>
          <t>Not comparable: product in g, requirement in ml</t>
        </is>
      </c>
    </row>
    <row r="3460">
      <c r="A3460" t="inlineStr">
        <is>
          <t>3.3.6</t>
        </is>
      </c>
      <c r="B3460" t="inlineStr">
        <is>
          <t>Alfamino HMO powder 400g</t>
        </is>
      </c>
      <c r="C3460" t="inlineStr">
        <is>
          <t>atc_code</t>
        </is>
      </c>
      <c r="D3460" s="10" t="inlineStr">
        <is>
          <t>UNKNOWN</t>
        </is>
      </c>
      <c r="E3460" t="inlineStr">
        <is>
          <t>N/A</t>
        </is>
      </c>
      <c r="F3460">
        <f> B05XA01 </f>
        <v/>
      </c>
      <c r="G3460" t="inlineStr">
        <is>
          <t>No evaluator for 'atc_code' (categorical) — not verified</t>
        </is>
      </c>
    </row>
    <row r="3461">
      <c r="A3461" t="inlineStr">
        <is>
          <t>3.3.7</t>
        </is>
      </c>
      <c r="B3461" t="inlineStr">
        <is>
          <t>Isosource Standard 500 ml</t>
        </is>
      </c>
      <c r="C3461" t="inlineStr">
        <is>
          <t>volume</t>
        </is>
      </c>
      <c r="D3461" s="11" t="inlineStr">
        <is>
          <t>FAIL</t>
        </is>
      </c>
      <c r="E3461" t="inlineStr">
        <is>
          <t>500.0 ml</t>
        </is>
      </c>
      <c r="F3461">
        <f> 3.0 ml</f>
        <v/>
      </c>
      <c r="G3461" t="inlineStr">
        <is>
          <t>500.0 ml != 3.0 ml</t>
        </is>
      </c>
    </row>
    <row r="3462">
      <c r="A3462" t="inlineStr">
        <is>
          <t>3.3.7</t>
        </is>
      </c>
      <c r="B3462" t="inlineStr">
        <is>
          <t>Isosource Standard 500 ml</t>
        </is>
      </c>
      <c r="C3462" t="inlineStr">
        <is>
          <t>formulation</t>
        </is>
      </c>
      <c r="D3462" s="11" t="inlineStr">
        <is>
          <t>FAIL</t>
        </is>
      </c>
      <c r="E3462" t="inlineStr">
        <is>
          <t>liquid</t>
        </is>
      </c>
      <c r="F3462" t="inlineStr">
        <is>
          <t>solution</t>
        </is>
      </c>
      <c r="G3462" t="inlineStr">
        <is>
          <t>'liquid' != 'solution'</t>
        </is>
      </c>
    </row>
    <row r="3463">
      <c r="A3463" t="inlineStr">
        <is>
          <t>3.3.7</t>
        </is>
      </c>
      <c r="B3463" t="inlineStr">
        <is>
          <t>Isosource Standard 500 ml</t>
        </is>
      </c>
      <c r="C3463" t="inlineStr">
        <is>
          <t>route</t>
        </is>
      </c>
      <c r="D3463" s="9" t="inlineStr">
        <is>
          <t>PASS</t>
        </is>
      </c>
      <c r="E3463" t="inlineStr">
        <is>
          <t>enteral</t>
        </is>
      </c>
      <c r="F3463" t="inlineStr">
        <is>
          <t>enteral</t>
        </is>
      </c>
      <c r="G3463" t="inlineStr"/>
    </row>
    <row r="3464">
      <c r="A3464" t="inlineStr">
        <is>
          <t>3.3.7</t>
        </is>
      </c>
      <c r="B3464" t="inlineStr">
        <is>
          <t>Isosource Standard 1000 ml</t>
        </is>
      </c>
      <c r="C3464" t="inlineStr">
        <is>
          <t>volume</t>
        </is>
      </c>
      <c r="D3464" s="11" t="inlineStr">
        <is>
          <t>FAIL</t>
        </is>
      </c>
      <c r="E3464" t="inlineStr">
        <is>
          <t>1000.0 ml</t>
        </is>
      </c>
      <c r="F3464">
        <f> 3.0 ml</f>
        <v/>
      </c>
      <c r="G3464" t="inlineStr">
        <is>
          <t>1000.0 ml != 3.0 ml</t>
        </is>
      </c>
    </row>
    <row r="3465">
      <c r="A3465" t="inlineStr">
        <is>
          <t>3.3.7</t>
        </is>
      </c>
      <c r="B3465" t="inlineStr">
        <is>
          <t>Isosource Standard 1000 ml</t>
        </is>
      </c>
      <c r="C3465" t="inlineStr">
        <is>
          <t>formulation</t>
        </is>
      </c>
      <c r="D3465" s="11" t="inlineStr">
        <is>
          <t>FAIL</t>
        </is>
      </c>
      <c r="E3465" t="inlineStr">
        <is>
          <t>liquid</t>
        </is>
      </c>
      <c r="F3465" t="inlineStr">
        <is>
          <t>solution</t>
        </is>
      </c>
      <c r="G3465" t="inlineStr">
        <is>
          <t>'liquid' != 'solution'</t>
        </is>
      </c>
    </row>
    <row r="3466">
      <c r="A3466" t="inlineStr">
        <is>
          <t>3.3.7</t>
        </is>
      </c>
      <c r="B3466" t="inlineStr">
        <is>
          <t>Isosource Standard 1000 ml</t>
        </is>
      </c>
      <c r="C3466" t="inlineStr">
        <is>
          <t>route</t>
        </is>
      </c>
      <c r="D3466" s="9" t="inlineStr">
        <is>
          <t>PASS</t>
        </is>
      </c>
      <c r="E3466" t="inlineStr">
        <is>
          <t>enteral</t>
        </is>
      </c>
      <c r="F3466" t="inlineStr">
        <is>
          <t>enteral</t>
        </is>
      </c>
      <c r="G3466" t="inlineStr"/>
    </row>
    <row r="3467">
      <c r="A3467" t="inlineStr">
        <is>
          <t>3.3.7</t>
        </is>
      </c>
      <c r="B3467" t="inlineStr">
        <is>
          <t>Isosource Standard Fibre 500 ml</t>
        </is>
      </c>
      <c r="C3467" t="inlineStr">
        <is>
          <t>volume</t>
        </is>
      </c>
      <c r="D3467" s="11" t="inlineStr">
        <is>
          <t>FAIL</t>
        </is>
      </c>
      <c r="E3467" t="inlineStr">
        <is>
          <t>500.0 ml</t>
        </is>
      </c>
      <c r="F3467">
        <f> 3.0 ml</f>
        <v/>
      </c>
      <c r="G3467" t="inlineStr">
        <is>
          <t>500.0 ml != 3.0 ml</t>
        </is>
      </c>
    </row>
    <row r="3468">
      <c r="A3468" t="inlineStr">
        <is>
          <t>3.3.7</t>
        </is>
      </c>
      <c r="B3468" t="inlineStr">
        <is>
          <t>Isosource Standard Fibre 500 ml</t>
        </is>
      </c>
      <c r="C3468" t="inlineStr">
        <is>
          <t>formulation</t>
        </is>
      </c>
      <c r="D3468" s="11" t="inlineStr">
        <is>
          <t>FAIL</t>
        </is>
      </c>
      <c r="E3468" t="inlineStr">
        <is>
          <t>liquid</t>
        </is>
      </c>
      <c r="F3468" t="inlineStr">
        <is>
          <t>solution</t>
        </is>
      </c>
      <c r="G3468" t="inlineStr">
        <is>
          <t>'liquid' != 'solution'</t>
        </is>
      </c>
    </row>
    <row r="3469">
      <c r="A3469" t="inlineStr">
        <is>
          <t>3.3.7</t>
        </is>
      </c>
      <c r="B3469" t="inlineStr">
        <is>
          <t>Isosource Standard Fibre 500 ml</t>
        </is>
      </c>
      <c r="C3469" t="inlineStr">
        <is>
          <t>route</t>
        </is>
      </c>
      <c r="D3469" s="9" t="inlineStr">
        <is>
          <t>PASS</t>
        </is>
      </c>
      <c r="E3469" t="inlineStr">
        <is>
          <t>enteral</t>
        </is>
      </c>
      <c r="F3469" t="inlineStr">
        <is>
          <t>enteral</t>
        </is>
      </c>
      <c r="G3469" t="inlineStr"/>
    </row>
    <row r="3470">
      <c r="A3470" t="inlineStr">
        <is>
          <t>3.3.8</t>
        </is>
      </c>
      <c r="B3470" t="inlineStr">
        <is>
          <t>Isosource Standard 500 ml</t>
        </is>
      </c>
      <c r="C3470" t="inlineStr">
        <is>
          <t>volume</t>
        </is>
      </c>
      <c r="D3470" s="11" t="inlineStr">
        <is>
          <t>FAIL</t>
        </is>
      </c>
      <c r="E3470" t="inlineStr">
        <is>
          <t>500.0 ml</t>
        </is>
      </c>
      <c r="F3470">
        <f> 5.0 ml</f>
        <v/>
      </c>
      <c r="G3470" t="inlineStr">
        <is>
          <t>500.0 ml != 5.0 ml</t>
        </is>
      </c>
    </row>
    <row r="3471">
      <c r="A3471" t="inlineStr">
        <is>
          <t>3.3.8</t>
        </is>
      </c>
      <c r="B3471" t="inlineStr">
        <is>
          <t>Isosource Standard 500 ml</t>
        </is>
      </c>
      <c r="C3471" t="inlineStr">
        <is>
          <t>formulation</t>
        </is>
      </c>
      <c r="D3471" s="11" t="inlineStr">
        <is>
          <t>FAIL</t>
        </is>
      </c>
      <c r="E3471" t="inlineStr">
        <is>
          <t>liquid</t>
        </is>
      </c>
      <c r="F3471" t="inlineStr">
        <is>
          <t>solution</t>
        </is>
      </c>
      <c r="G3471" t="inlineStr">
        <is>
          <t>'liquid' != 'solution'</t>
        </is>
      </c>
    </row>
    <row r="3472">
      <c r="A3472" t="inlineStr">
        <is>
          <t>3.3.8</t>
        </is>
      </c>
      <c r="B3472" t="inlineStr">
        <is>
          <t>Isosource Standard 1000 ml</t>
        </is>
      </c>
      <c r="C3472" t="inlineStr">
        <is>
          <t>volume</t>
        </is>
      </c>
      <c r="D3472" s="11" t="inlineStr">
        <is>
          <t>FAIL</t>
        </is>
      </c>
      <c r="E3472" t="inlineStr">
        <is>
          <t>1000.0 ml</t>
        </is>
      </c>
      <c r="F3472">
        <f> 5.0 ml</f>
        <v/>
      </c>
      <c r="G3472" t="inlineStr">
        <is>
          <t>1000.0 ml != 5.0 ml</t>
        </is>
      </c>
    </row>
    <row r="3473">
      <c r="A3473" t="inlineStr">
        <is>
          <t>3.3.8</t>
        </is>
      </c>
      <c r="B3473" t="inlineStr">
        <is>
          <t>Isosource Standard 1000 ml</t>
        </is>
      </c>
      <c r="C3473" t="inlineStr">
        <is>
          <t>formulation</t>
        </is>
      </c>
      <c r="D3473" s="11" t="inlineStr">
        <is>
          <t>FAIL</t>
        </is>
      </c>
      <c r="E3473" t="inlineStr">
        <is>
          <t>liquid</t>
        </is>
      </c>
      <c r="F3473" t="inlineStr">
        <is>
          <t>solution</t>
        </is>
      </c>
      <c r="G3473" t="inlineStr">
        <is>
          <t>'liquid' != 'solution'</t>
        </is>
      </c>
    </row>
    <row r="3474">
      <c r="A3474" t="inlineStr">
        <is>
          <t>3.3.8</t>
        </is>
      </c>
      <c r="B3474" t="inlineStr">
        <is>
          <t>Isosource Standard Fibre 500 ml</t>
        </is>
      </c>
      <c r="C3474" t="inlineStr">
        <is>
          <t>volume</t>
        </is>
      </c>
      <c r="D3474" s="11" t="inlineStr">
        <is>
          <t>FAIL</t>
        </is>
      </c>
      <c r="E3474" t="inlineStr">
        <is>
          <t>500.0 ml</t>
        </is>
      </c>
      <c r="F3474">
        <f> 5.0 ml</f>
        <v/>
      </c>
      <c r="G3474" t="inlineStr">
        <is>
          <t>500.0 ml != 5.0 ml</t>
        </is>
      </c>
    </row>
    <row r="3475">
      <c r="A3475" t="inlineStr">
        <is>
          <t>3.3.8</t>
        </is>
      </c>
      <c r="B3475" t="inlineStr">
        <is>
          <t>Isosource Standard Fibre 500 ml</t>
        </is>
      </c>
      <c r="C3475" t="inlineStr">
        <is>
          <t>formulation</t>
        </is>
      </c>
      <c r="D3475" s="11" t="inlineStr">
        <is>
          <t>FAIL</t>
        </is>
      </c>
      <c r="E3475" t="inlineStr">
        <is>
          <t>liquid</t>
        </is>
      </c>
      <c r="F3475" t="inlineStr">
        <is>
          <t>solution</t>
        </is>
      </c>
      <c r="G3475" t="inlineStr">
        <is>
          <t>'liquid' != 'solution'</t>
        </is>
      </c>
    </row>
    <row r="3476">
      <c r="A3476" t="inlineStr">
        <is>
          <t>3.4</t>
        </is>
      </c>
      <c r="B3476" t="inlineStr">
        <is>
          <t>Isosource Standard 500 ml</t>
        </is>
      </c>
      <c r="C3476" t="inlineStr">
        <is>
          <t>route</t>
        </is>
      </c>
      <c r="D3476" s="9" t="inlineStr">
        <is>
          <t>PASS</t>
        </is>
      </c>
      <c r="E3476" t="inlineStr">
        <is>
          <t>enteral</t>
        </is>
      </c>
      <c r="F3476" t="inlineStr">
        <is>
          <t>enteral</t>
        </is>
      </c>
      <c r="G3476" t="inlineStr"/>
    </row>
    <row r="3477">
      <c r="A3477" t="inlineStr">
        <is>
          <t>3.4</t>
        </is>
      </c>
      <c r="B3477" t="inlineStr">
        <is>
          <t>Isosource Standard 1000 ml</t>
        </is>
      </c>
      <c r="C3477" t="inlineStr">
        <is>
          <t>route</t>
        </is>
      </c>
      <c r="D3477" s="9" t="inlineStr">
        <is>
          <t>PASS</t>
        </is>
      </c>
      <c r="E3477" t="inlineStr">
        <is>
          <t>enteral</t>
        </is>
      </c>
      <c r="F3477" t="inlineStr">
        <is>
          <t>enteral</t>
        </is>
      </c>
      <c r="G3477" t="inlineStr"/>
    </row>
    <row r="3478">
      <c r="A3478" t="inlineStr">
        <is>
          <t>3.4</t>
        </is>
      </c>
      <c r="B3478" t="inlineStr">
        <is>
          <t>Isosource Standard Fibre 500 ml</t>
        </is>
      </c>
      <c r="C3478" t="inlineStr">
        <is>
          <t>route</t>
        </is>
      </c>
      <c r="D3478" s="9" t="inlineStr">
        <is>
          <t>PASS</t>
        </is>
      </c>
      <c r="E3478" t="inlineStr">
        <is>
          <t>enteral</t>
        </is>
      </c>
      <c r="F3478" t="inlineStr">
        <is>
          <t>enteral</t>
        </is>
      </c>
      <c r="G3478" t="inlineStr"/>
    </row>
    <row r="3479">
      <c r="A3479" t="inlineStr">
        <is>
          <t>3.4.2</t>
        </is>
      </c>
      <c r="B3479" t="inlineStr">
        <is>
          <t>Isosource Standard 500 ml</t>
        </is>
      </c>
      <c r="C3479" t="inlineStr">
        <is>
          <t>sterile</t>
        </is>
      </c>
      <c r="D3479" s="10" t="inlineStr">
        <is>
          <t>UNKNOWN</t>
        </is>
      </c>
      <c r="E3479" t="inlineStr">
        <is>
          <t>N/A</t>
        </is>
      </c>
      <c r="F3479" t="inlineStr">
        <is>
          <t>True</t>
        </is>
      </c>
      <c r="G3479" t="inlineStr">
        <is>
          <t>Cannot determine 'sterile' for this product</t>
        </is>
      </c>
    </row>
    <row r="3480">
      <c r="A3480" t="inlineStr">
        <is>
          <t>3.4.2</t>
        </is>
      </c>
      <c r="B3480" t="inlineStr">
        <is>
          <t>Isosource Standard 1000 ml</t>
        </is>
      </c>
      <c r="C3480" t="inlineStr">
        <is>
          <t>sterile</t>
        </is>
      </c>
      <c r="D3480" s="10" t="inlineStr">
        <is>
          <t>UNKNOWN</t>
        </is>
      </c>
      <c r="E3480" t="inlineStr">
        <is>
          <t>N/A</t>
        </is>
      </c>
      <c r="F3480" t="inlineStr">
        <is>
          <t>True</t>
        </is>
      </c>
      <c r="G3480" t="inlineStr">
        <is>
          <t>Cannot determine 'sterile' for this product</t>
        </is>
      </c>
    </row>
    <row r="3481">
      <c r="A3481" t="inlineStr">
        <is>
          <t>3.4.2</t>
        </is>
      </c>
      <c r="B3481" t="inlineStr">
        <is>
          <t>Isosource Standard Fibre 500 ml</t>
        </is>
      </c>
      <c r="C3481" t="inlineStr">
        <is>
          <t>sterile</t>
        </is>
      </c>
      <c r="D3481" s="10" t="inlineStr">
        <is>
          <t>UNKNOWN</t>
        </is>
      </c>
      <c r="E3481" t="inlineStr">
        <is>
          <t>N/A</t>
        </is>
      </c>
      <c r="F3481" t="inlineStr">
        <is>
          <t>True</t>
        </is>
      </c>
      <c r="G3481" t="inlineStr">
        <is>
          <t>Cannot determine 'sterile' for this product</t>
        </is>
      </c>
    </row>
    <row r="3482">
      <c r="A3482" t="inlineStr">
        <is>
          <t>3.4.3</t>
        </is>
      </c>
      <c r="B3482" t="inlineStr">
        <is>
          <t>Isosource Standard 500 ml</t>
        </is>
      </c>
      <c r="C3482" t="inlineStr">
        <is>
          <t>sterile</t>
        </is>
      </c>
      <c r="D3482" s="10" t="inlineStr">
        <is>
          <t>UNKNOWN</t>
        </is>
      </c>
      <c r="E3482" t="inlineStr">
        <is>
          <t>N/A</t>
        </is>
      </c>
      <c r="F3482" t="inlineStr">
        <is>
          <t>True</t>
        </is>
      </c>
      <c r="G3482" t="inlineStr">
        <is>
          <t>Cannot determine 'sterile' for this product</t>
        </is>
      </c>
    </row>
    <row r="3483">
      <c r="A3483" t="inlineStr">
        <is>
          <t>3.4.3</t>
        </is>
      </c>
      <c r="B3483" t="inlineStr">
        <is>
          <t>Isosource Standard 1000 ml</t>
        </is>
      </c>
      <c r="C3483" t="inlineStr">
        <is>
          <t>sterile</t>
        </is>
      </c>
      <c r="D3483" s="10" t="inlineStr">
        <is>
          <t>UNKNOWN</t>
        </is>
      </c>
      <c r="E3483" t="inlineStr">
        <is>
          <t>N/A</t>
        </is>
      </c>
      <c r="F3483" t="inlineStr">
        <is>
          <t>True</t>
        </is>
      </c>
      <c r="G3483" t="inlineStr">
        <is>
          <t>Cannot determine 'sterile' for this product</t>
        </is>
      </c>
    </row>
    <row r="3484">
      <c r="A3484" t="inlineStr">
        <is>
          <t>3.4.3</t>
        </is>
      </c>
      <c r="B3484" t="inlineStr">
        <is>
          <t>Isosource Standard Fibre 500 ml</t>
        </is>
      </c>
      <c r="C3484" t="inlineStr">
        <is>
          <t>sterile</t>
        </is>
      </c>
      <c r="D3484" s="10" t="inlineStr">
        <is>
          <t>UNKNOWN</t>
        </is>
      </c>
      <c r="E3484" t="inlineStr">
        <is>
          <t>N/A</t>
        </is>
      </c>
      <c r="F3484" t="inlineStr">
        <is>
          <t>True</t>
        </is>
      </c>
      <c r="G3484" t="inlineStr">
        <is>
          <t>Cannot determine 'sterile' for this product</t>
        </is>
      </c>
    </row>
    <row r="3485">
      <c r="A3485" t="inlineStr">
        <is>
          <t>3.4.4</t>
        </is>
      </c>
      <c r="B3485" t="inlineStr">
        <is>
          <t>Isosource Standard 500 ml</t>
        </is>
      </c>
      <c r="C3485" t="inlineStr">
        <is>
          <t>formulation</t>
        </is>
      </c>
      <c r="D3485" s="11" t="inlineStr">
        <is>
          <t>FAIL</t>
        </is>
      </c>
      <c r="E3485" t="inlineStr">
        <is>
          <t>liquid</t>
        </is>
      </c>
      <c r="F3485" t="inlineStr">
        <is>
          <t>syringe</t>
        </is>
      </c>
      <c r="G3485" t="inlineStr">
        <is>
          <t>'liquid' != 'syringe'</t>
        </is>
      </c>
    </row>
    <row r="3486">
      <c r="A3486" t="inlineStr">
        <is>
          <t>3.4.4</t>
        </is>
      </c>
      <c r="B3486" t="inlineStr">
        <is>
          <t>Isosource Standard 1000 ml</t>
        </is>
      </c>
      <c r="C3486" t="inlineStr">
        <is>
          <t>formulation</t>
        </is>
      </c>
      <c r="D3486" s="11" t="inlineStr">
        <is>
          <t>FAIL</t>
        </is>
      </c>
      <c r="E3486" t="inlineStr">
        <is>
          <t>liquid</t>
        </is>
      </c>
      <c r="F3486" t="inlineStr">
        <is>
          <t>syringe</t>
        </is>
      </c>
      <c r="G3486" t="inlineStr">
        <is>
          <t>'liquid' != 'syringe'</t>
        </is>
      </c>
    </row>
    <row r="3487">
      <c r="A3487" t="inlineStr">
        <is>
          <t>3.4.4</t>
        </is>
      </c>
      <c r="B3487" t="inlineStr">
        <is>
          <t>Isosource Standard Fibre 500 ml</t>
        </is>
      </c>
      <c r="C3487" t="inlineStr">
        <is>
          <t>formulation</t>
        </is>
      </c>
      <c r="D3487" s="11" t="inlineStr">
        <is>
          <t>FAIL</t>
        </is>
      </c>
      <c r="E3487" t="inlineStr">
        <is>
          <t>liquid</t>
        </is>
      </c>
      <c r="F3487" t="inlineStr">
        <is>
          <t>syringe</t>
        </is>
      </c>
      <c r="G3487" t="inlineStr">
        <is>
          <t>'liquid' != 'syringe'</t>
        </is>
      </c>
    </row>
    <row r="3488">
      <c r="A3488" t="inlineStr">
        <is>
          <t>3.4.5</t>
        </is>
      </c>
      <c r="B3488" t="inlineStr">
        <is>
          <t>Isosource Standard 500 ml</t>
        </is>
      </c>
      <c r="C3488" t="inlineStr">
        <is>
          <t>osmolarity</t>
        </is>
      </c>
      <c r="D3488" s="9" t="inlineStr">
        <is>
          <t>PASS</t>
        </is>
      </c>
      <c r="E3488" t="inlineStr">
        <is>
          <t>234.0 mOsm/l</t>
        </is>
      </c>
      <c r="F3488" t="inlineStr">
        <is>
          <t>&lt;= 310.0 mOsm/l</t>
        </is>
      </c>
      <c r="G3488" t="inlineStr"/>
    </row>
    <row r="3489">
      <c r="A3489" t="inlineStr">
        <is>
          <t>3.4.5</t>
        </is>
      </c>
      <c r="B3489" t="inlineStr">
        <is>
          <t>Isosource Standard 500 ml</t>
        </is>
      </c>
      <c r="C3489" t="inlineStr">
        <is>
          <t>volume</t>
        </is>
      </c>
      <c r="D3489" s="11" t="inlineStr">
        <is>
          <t>FAIL</t>
        </is>
      </c>
      <c r="E3489" t="inlineStr">
        <is>
          <t>500.0 ml</t>
        </is>
      </c>
      <c r="F3489">
        <f> 10.0 ml</f>
        <v/>
      </c>
      <c r="G3489" t="inlineStr">
        <is>
          <t>500.0 ml != 10.0 ml</t>
        </is>
      </c>
    </row>
    <row r="3490">
      <c r="A3490" t="inlineStr">
        <is>
          <t>3.4.5</t>
        </is>
      </c>
      <c r="B3490" t="inlineStr">
        <is>
          <t>Isosource Standard 500 ml</t>
        </is>
      </c>
      <c r="C3490" t="inlineStr">
        <is>
          <t>ph</t>
        </is>
      </c>
      <c r="D3490" s="10" t="inlineStr">
        <is>
          <t>UNKNOWN</t>
        </is>
      </c>
      <c r="E3490" t="inlineStr">
        <is>
          <t>N/A</t>
        </is>
      </c>
      <c r="F3490" t="inlineStr">
        <is>
          <t xml:space="preserve">4.5-7.0 </t>
        </is>
      </c>
      <c r="G3490" t="inlineStr">
        <is>
          <t>Product has no value for 'ph'</t>
        </is>
      </c>
    </row>
    <row r="3491">
      <c r="A3491" t="inlineStr">
        <is>
          <t>3.4.5</t>
        </is>
      </c>
      <c r="B3491" t="inlineStr">
        <is>
          <t>Isosource Standard 500 ml</t>
        </is>
      </c>
      <c r="C3491" t="inlineStr">
        <is>
          <t>nacl_concentration</t>
        </is>
      </c>
      <c r="D3491" s="10" t="inlineStr">
        <is>
          <t>UNKNOWN</t>
        </is>
      </c>
      <c r="E3491" t="inlineStr">
        <is>
          <t>N/A</t>
        </is>
      </c>
      <c r="F3491">
        <f> 0.9 %</f>
        <v/>
      </c>
      <c r="G3491" t="inlineStr">
        <is>
          <t>Product has no value for 'nacl_concentration'</t>
        </is>
      </c>
    </row>
    <row r="3492">
      <c r="A3492" t="inlineStr">
        <is>
          <t>3.4.5</t>
        </is>
      </c>
      <c r="B3492" t="inlineStr">
        <is>
          <t>Isosource Standard 500 ml</t>
        </is>
      </c>
      <c r="C3492" t="inlineStr">
        <is>
          <t>sterile</t>
        </is>
      </c>
      <c r="D3492" s="10" t="inlineStr">
        <is>
          <t>UNKNOWN</t>
        </is>
      </c>
      <c r="E3492" t="inlineStr">
        <is>
          <t>N/A</t>
        </is>
      </c>
      <c r="F3492" t="inlineStr">
        <is>
          <t>True</t>
        </is>
      </c>
      <c r="G3492" t="inlineStr">
        <is>
          <t>Cannot determine 'sterile' for this product</t>
        </is>
      </c>
    </row>
    <row r="3493">
      <c r="A3493" t="inlineStr">
        <is>
          <t>3.4.5</t>
        </is>
      </c>
      <c r="B3493" t="inlineStr">
        <is>
          <t>Isosource Standard 500 ml</t>
        </is>
      </c>
      <c r="C3493" t="inlineStr">
        <is>
          <t>formulation</t>
        </is>
      </c>
      <c r="D3493" s="11" t="inlineStr">
        <is>
          <t>FAIL</t>
        </is>
      </c>
      <c r="E3493" t="inlineStr">
        <is>
          <t>liquid</t>
        </is>
      </c>
      <c r="F3493" t="inlineStr">
        <is>
          <t>syringe</t>
        </is>
      </c>
      <c r="G3493" t="inlineStr">
        <is>
          <t>'liquid' != 'syringe'</t>
        </is>
      </c>
    </row>
    <row r="3494">
      <c r="A3494" t="inlineStr">
        <is>
          <t>3.4.5</t>
        </is>
      </c>
      <c r="B3494" t="inlineStr">
        <is>
          <t>Isosource Standard 1000 ml</t>
        </is>
      </c>
      <c r="C3494" t="inlineStr">
        <is>
          <t>osmolarity</t>
        </is>
      </c>
      <c r="D3494" s="9" t="inlineStr">
        <is>
          <t>PASS</t>
        </is>
      </c>
      <c r="E3494" t="inlineStr">
        <is>
          <t>234.0 mOsm/l</t>
        </is>
      </c>
      <c r="F3494" t="inlineStr">
        <is>
          <t>&lt;= 310.0 mOsm/l</t>
        </is>
      </c>
      <c r="G3494" t="inlineStr"/>
    </row>
    <row r="3495">
      <c r="A3495" t="inlineStr">
        <is>
          <t>3.4.5</t>
        </is>
      </c>
      <c r="B3495" t="inlineStr">
        <is>
          <t>Isosource Standard 1000 ml</t>
        </is>
      </c>
      <c r="C3495" t="inlineStr">
        <is>
          <t>volume</t>
        </is>
      </c>
      <c r="D3495" s="11" t="inlineStr">
        <is>
          <t>FAIL</t>
        </is>
      </c>
      <c r="E3495" t="inlineStr">
        <is>
          <t>1000.0 ml</t>
        </is>
      </c>
      <c r="F3495">
        <f> 10.0 ml</f>
        <v/>
      </c>
      <c r="G3495" t="inlineStr">
        <is>
          <t>1000.0 ml != 10.0 ml</t>
        </is>
      </c>
    </row>
    <row r="3496">
      <c r="A3496" t="inlineStr">
        <is>
          <t>3.4.5</t>
        </is>
      </c>
      <c r="B3496" t="inlineStr">
        <is>
          <t>Isosource Standard 1000 ml</t>
        </is>
      </c>
      <c r="C3496" t="inlineStr">
        <is>
          <t>ph</t>
        </is>
      </c>
      <c r="D3496" s="10" t="inlineStr">
        <is>
          <t>UNKNOWN</t>
        </is>
      </c>
      <c r="E3496" t="inlineStr">
        <is>
          <t>N/A</t>
        </is>
      </c>
      <c r="F3496" t="inlineStr">
        <is>
          <t xml:space="preserve">4.5-7.0 </t>
        </is>
      </c>
      <c r="G3496" t="inlineStr">
        <is>
          <t>Product has no value for 'ph'</t>
        </is>
      </c>
    </row>
    <row r="3497">
      <c r="A3497" t="inlineStr">
        <is>
          <t>3.4.5</t>
        </is>
      </c>
      <c r="B3497" t="inlineStr">
        <is>
          <t>Isosource Standard 1000 ml</t>
        </is>
      </c>
      <c r="C3497" t="inlineStr">
        <is>
          <t>nacl_concentration</t>
        </is>
      </c>
      <c r="D3497" s="10" t="inlineStr">
        <is>
          <t>UNKNOWN</t>
        </is>
      </c>
      <c r="E3497" t="inlineStr">
        <is>
          <t>N/A</t>
        </is>
      </c>
      <c r="F3497">
        <f> 0.9 %</f>
        <v/>
      </c>
      <c r="G3497" t="inlineStr">
        <is>
          <t>Product has no value for 'nacl_concentration'</t>
        </is>
      </c>
    </row>
    <row r="3498">
      <c r="A3498" t="inlineStr">
        <is>
          <t>3.4.5</t>
        </is>
      </c>
      <c r="B3498" t="inlineStr">
        <is>
          <t>Isosource Standard 1000 ml</t>
        </is>
      </c>
      <c r="C3498" t="inlineStr">
        <is>
          <t>sterile</t>
        </is>
      </c>
      <c r="D3498" s="10" t="inlineStr">
        <is>
          <t>UNKNOWN</t>
        </is>
      </c>
      <c r="E3498" t="inlineStr">
        <is>
          <t>N/A</t>
        </is>
      </c>
      <c r="F3498" t="inlineStr">
        <is>
          <t>True</t>
        </is>
      </c>
      <c r="G3498" t="inlineStr">
        <is>
          <t>Cannot determine 'sterile' for this product</t>
        </is>
      </c>
    </row>
    <row r="3499">
      <c r="A3499" t="inlineStr">
        <is>
          <t>3.4.5</t>
        </is>
      </c>
      <c r="B3499" t="inlineStr">
        <is>
          <t>Isosource Standard 1000 ml</t>
        </is>
      </c>
      <c r="C3499" t="inlineStr">
        <is>
          <t>formulation</t>
        </is>
      </c>
      <c r="D3499" s="11" t="inlineStr">
        <is>
          <t>FAIL</t>
        </is>
      </c>
      <c r="E3499" t="inlineStr">
        <is>
          <t>liquid</t>
        </is>
      </c>
      <c r="F3499" t="inlineStr">
        <is>
          <t>syringe</t>
        </is>
      </c>
      <c r="G3499" t="inlineStr">
        <is>
          <t>'liquid' != 'syringe'</t>
        </is>
      </c>
    </row>
    <row r="3500">
      <c r="A3500" t="inlineStr">
        <is>
          <t>3.4.5</t>
        </is>
      </c>
      <c r="B3500" t="inlineStr">
        <is>
          <t>Isosource Standard Fibre 500 ml</t>
        </is>
      </c>
      <c r="C3500" t="inlineStr">
        <is>
          <t>osmolarity</t>
        </is>
      </c>
      <c r="D3500" s="9" t="inlineStr">
        <is>
          <t>PASS</t>
        </is>
      </c>
      <c r="E3500" t="inlineStr">
        <is>
          <t>249.0 mOsm/l</t>
        </is>
      </c>
      <c r="F3500" t="inlineStr">
        <is>
          <t>&lt;= 310.0 mOsm/l</t>
        </is>
      </c>
      <c r="G3500" t="inlineStr"/>
    </row>
    <row r="3501">
      <c r="A3501" t="inlineStr">
        <is>
          <t>3.4.5</t>
        </is>
      </c>
      <c r="B3501" t="inlineStr">
        <is>
          <t>Isosource Standard Fibre 500 ml</t>
        </is>
      </c>
      <c r="C3501" t="inlineStr">
        <is>
          <t>volume</t>
        </is>
      </c>
      <c r="D3501" s="11" t="inlineStr">
        <is>
          <t>FAIL</t>
        </is>
      </c>
      <c r="E3501" t="inlineStr">
        <is>
          <t>500.0 ml</t>
        </is>
      </c>
      <c r="F3501">
        <f> 10.0 ml</f>
        <v/>
      </c>
      <c r="G3501" t="inlineStr">
        <is>
          <t>500.0 ml != 10.0 ml</t>
        </is>
      </c>
    </row>
    <row r="3502">
      <c r="A3502" t="inlineStr">
        <is>
          <t>3.4.5</t>
        </is>
      </c>
      <c r="B3502" t="inlineStr">
        <is>
          <t>Isosource Standard Fibre 500 ml</t>
        </is>
      </c>
      <c r="C3502" t="inlineStr">
        <is>
          <t>ph</t>
        </is>
      </c>
      <c r="D3502" s="10" t="inlineStr">
        <is>
          <t>UNKNOWN</t>
        </is>
      </c>
      <c r="E3502" t="inlineStr">
        <is>
          <t>N/A</t>
        </is>
      </c>
      <c r="F3502" t="inlineStr">
        <is>
          <t xml:space="preserve">4.5-7.0 </t>
        </is>
      </c>
      <c r="G3502" t="inlineStr">
        <is>
          <t>Product has no value for 'ph'</t>
        </is>
      </c>
    </row>
    <row r="3503">
      <c r="A3503" t="inlineStr">
        <is>
          <t>3.4.5</t>
        </is>
      </c>
      <c r="B3503" t="inlineStr">
        <is>
          <t>Isosource Standard Fibre 500 ml</t>
        </is>
      </c>
      <c r="C3503" t="inlineStr">
        <is>
          <t>nacl_concentration</t>
        </is>
      </c>
      <c r="D3503" s="10" t="inlineStr">
        <is>
          <t>UNKNOWN</t>
        </is>
      </c>
      <c r="E3503" t="inlineStr">
        <is>
          <t>N/A</t>
        </is>
      </c>
      <c r="F3503">
        <f> 0.9 %</f>
        <v/>
      </c>
      <c r="G3503" t="inlineStr">
        <is>
          <t>Product has no value for 'nacl_concentration'</t>
        </is>
      </c>
    </row>
    <row r="3504">
      <c r="A3504" t="inlineStr">
        <is>
          <t>3.4.5</t>
        </is>
      </c>
      <c r="B3504" t="inlineStr">
        <is>
          <t>Isosource Standard Fibre 500 ml</t>
        </is>
      </c>
      <c r="C3504" t="inlineStr">
        <is>
          <t>sterile</t>
        </is>
      </c>
      <c r="D3504" s="10" t="inlineStr">
        <is>
          <t>UNKNOWN</t>
        </is>
      </c>
      <c r="E3504" t="inlineStr">
        <is>
          <t>N/A</t>
        </is>
      </c>
      <c r="F3504" t="inlineStr">
        <is>
          <t>True</t>
        </is>
      </c>
      <c r="G3504" t="inlineStr">
        <is>
          <t>Cannot determine 'sterile' for this product</t>
        </is>
      </c>
    </row>
    <row r="3505">
      <c r="A3505" t="inlineStr">
        <is>
          <t>3.4.5</t>
        </is>
      </c>
      <c r="B3505" t="inlineStr">
        <is>
          <t>Isosource Standard Fibre 500 ml</t>
        </is>
      </c>
      <c r="C3505" t="inlineStr">
        <is>
          <t>formulation</t>
        </is>
      </c>
      <c r="D3505" s="11" t="inlineStr">
        <is>
          <t>FAIL</t>
        </is>
      </c>
      <c r="E3505" t="inlineStr">
        <is>
          <t>liquid</t>
        </is>
      </c>
      <c r="F3505" t="inlineStr">
        <is>
          <t>syringe</t>
        </is>
      </c>
      <c r="G3505" t="inlineStr">
        <is>
          <t>'liquid' != 'syringe'</t>
        </is>
      </c>
    </row>
    <row r="3506">
      <c r="A3506" t="inlineStr">
        <is>
          <t>3.4.8</t>
        </is>
      </c>
      <c r="B3506" t="inlineStr">
        <is>
          <t>Isosource Standard 500 ml</t>
        </is>
      </c>
      <c r="C3506" t="inlineStr">
        <is>
          <t>hypoallergenic</t>
        </is>
      </c>
      <c r="D3506" s="10" t="inlineStr">
        <is>
          <t>UNKNOWN</t>
        </is>
      </c>
      <c r="E3506" t="inlineStr">
        <is>
          <t>N/A</t>
        </is>
      </c>
      <c r="F3506" t="inlineStr">
        <is>
          <t>True</t>
        </is>
      </c>
      <c r="G3506" t="inlineStr">
        <is>
          <t>Cannot determine 'hypoallergenic' for this product</t>
        </is>
      </c>
    </row>
    <row r="3507">
      <c r="A3507" t="inlineStr">
        <is>
          <t>3.4.8</t>
        </is>
      </c>
      <c r="B3507" t="inlineStr">
        <is>
          <t>Isosource Standard 1000 ml</t>
        </is>
      </c>
      <c r="C3507" t="inlineStr">
        <is>
          <t>hypoallergenic</t>
        </is>
      </c>
      <c r="D3507" s="10" t="inlineStr">
        <is>
          <t>UNKNOWN</t>
        </is>
      </c>
      <c r="E3507" t="inlineStr">
        <is>
          <t>N/A</t>
        </is>
      </c>
      <c r="F3507" t="inlineStr">
        <is>
          <t>True</t>
        </is>
      </c>
      <c r="G3507" t="inlineStr">
        <is>
          <t>Cannot determine 'hypoallergenic' for this product</t>
        </is>
      </c>
    </row>
    <row r="3508">
      <c r="A3508" t="inlineStr">
        <is>
          <t>3.4.8</t>
        </is>
      </c>
      <c r="B3508" t="inlineStr">
        <is>
          <t>Isosource Standard Fibre 500 ml</t>
        </is>
      </c>
      <c r="C3508" t="inlineStr">
        <is>
          <t>hypoallergenic</t>
        </is>
      </c>
      <c r="D3508" s="10" t="inlineStr">
        <is>
          <t>UNKNOWN</t>
        </is>
      </c>
      <c r="E3508" t="inlineStr">
        <is>
          <t>N/A</t>
        </is>
      </c>
      <c r="F3508" t="inlineStr">
        <is>
          <t>True</t>
        </is>
      </c>
      <c r="G3508" t="inlineStr">
        <is>
          <t>Cannot determine 'hypoallergenic' for this product</t>
        </is>
      </c>
    </row>
    <row r="3509">
      <c r="A3509" t="inlineStr">
        <is>
          <t>3.4.9</t>
        </is>
      </c>
      <c r="B3509" t="inlineStr">
        <is>
          <t>Isosource Standard 500 ml</t>
        </is>
      </c>
      <c r="C3509" t="inlineStr">
        <is>
          <t>ph</t>
        </is>
      </c>
      <c r="D3509" s="10" t="inlineStr">
        <is>
          <t>UNKNOWN</t>
        </is>
      </c>
      <c r="E3509" t="inlineStr">
        <is>
          <t>N/A</t>
        </is>
      </c>
      <c r="F3509">
        <f> 4.5 </f>
        <v/>
      </c>
      <c r="G3509" t="inlineStr">
        <is>
          <t>Product has no value for 'ph'</t>
        </is>
      </c>
    </row>
    <row r="3510">
      <c r="A3510" t="inlineStr">
        <is>
          <t>3.4.9</t>
        </is>
      </c>
      <c r="B3510" t="inlineStr">
        <is>
          <t>Isosource Standard 1000 ml</t>
        </is>
      </c>
      <c r="C3510" t="inlineStr">
        <is>
          <t>ph</t>
        </is>
      </c>
      <c r="D3510" s="10" t="inlineStr">
        <is>
          <t>UNKNOWN</t>
        </is>
      </c>
      <c r="E3510" t="inlineStr">
        <is>
          <t>N/A</t>
        </is>
      </c>
      <c r="F3510">
        <f> 4.5 </f>
        <v/>
      </c>
      <c r="G3510" t="inlineStr">
        <is>
          <t>Product has no value for 'ph'</t>
        </is>
      </c>
    </row>
    <row r="3511">
      <c r="A3511" t="inlineStr">
        <is>
          <t>3.4.9</t>
        </is>
      </c>
      <c r="B3511" t="inlineStr">
        <is>
          <t>Isosource Standard Fibre 500 ml</t>
        </is>
      </c>
      <c r="C3511" t="inlineStr">
        <is>
          <t>ph</t>
        </is>
      </c>
      <c r="D3511" s="10" t="inlineStr">
        <is>
          <t>UNKNOWN</t>
        </is>
      </c>
      <c r="E3511" t="inlineStr">
        <is>
          <t>N/A</t>
        </is>
      </c>
      <c r="F3511">
        <f> 4.5 </f>
        <v/>
      </c>
      <c r="G3511" t="inlineStr">
        <is>
          <t>Product has no value for 'ph'</t>
        </is>
      </c>
    </row>
    <row r="3512">
      <c r="A3512" t="inlineStr">
        <is>
          <t>3.4.10</t>
        </is>
      </c>
      <c r="B3512" t="inlineStr">
        <is>
          <t>Isosource Standard 500 ml</t>
        </is>
      </c>
      <c r="C3512" t="inlineStr">
        <is>
          <t>sterile</t>
        </is>
      </c>
      <c r="D3512" s="10" t="inlineStr">
        <is>
          <t>UNKNOWN</t>
        </is>
      </c>
      <c r="E3512" t="inlineStr">
        <is>
          <t>N/A</t>
        </is>
      </c>
      <c r="F3512" t="inlineStr">
        <is>
          <t>True</t>
        </is>
      </c>
      <c r="G3512" t="inlineStr">
        <is>
          <t>Cannot determine 'sterile' for this product</t>
        </is>
      </c>
    </row>
    <row r="3513">
      <c r="A3513" t="inlineStr">
        <is>
          <t>3.4.10</t>
        </is>
      </c>
      <c r="B3513" t="inlineStr">
        <is>
          <t>Isosource Standard 1000 ml</t>
        </is>
      </c>
      <c r="C3513" t="inlineStr">
        <is>
          <t>sterile</t>
        </is>
      </c>
      <c r="D3513" s="10" t="inlineStr">
        <is>
          <t>UNKNOWN</t>
        </is>
      </c>
      <c r="E3513" t="inlineStr">
        <is>
          <t>N/A</t>
        </is>
      </c>
      <c r="F3513" t="inlineStr">
        <is>
          <t>True</t>
        </is>
      </c>
      <c r="G3513" t="inlineStr">
        <is>
          <t>Cannot determine 'sterile' for this product</t>
        </is>
      </c>
    </row>
    <row r="3514">
      <c r="A3514" t="inlineStr">
        <is>
          <t>3.4.10</t>
        </is>
      </c>
      <c r="B3514" t="inlineStr">
        <is>
          <t>Isosource Standard Fibre 500 ml</t>
        </is>
      </c>
      <c r="C3514" t="inlineStr">
        <is>
          <t>sterile</t>
        </is>
      </c>
      <c r="D3514" s="10" t="inlineStr">
        <is>
          <t>UNKNOWN</t>
        </is>
      </c>
      <c r="E3514" t="inlineStr">
        <is>
          <t>N/A</t>
        </is>
      </c>
      <c r="F3514" t="inlineStr">
        <is>
          <t>True</t>
        </is>
      </c>
      <c r="G3514" t="inlineStr">
        <is>
          <t>Cannot determine 'sterile' for this product</t>
        </is>
      </c>
    </row>
    <row r="3515">
      <c r="A3515" t="inlineStr">
        <is>
          <t>3.4.11</t>
        </is>
      </c>
      <c r="B3515" t="inlineStr">
        <is>
          <t>Isosource Standard 500 ml</t>
        </is>
      </c>
      <c r="C3515" t="inlineStr">
        <is>
          <t>sterile</t>
        </is>
      </c>
      <c r="D3515" s="10" t="inlineStr">
        <is>
          <t>UNKNOWN</t>
        </is>
      </c>
      <c r="E3515" t="inlineStr">
        <is>
          <t>N/A</t>
        </is>
      </c>
      <c r="F3515" t="inlineStr">
        <is>
          <t>True</t>
        </is>
      </c>
      <c r="G3515" t="inlineStr">
        <is>
          <t>Cannot determine 'sterile' for this product</t>
        </is>
      </c>
    </row>
    <row r="3516">
      <c r="A3516" t="inlineStr">
        <is>
          <t>3.4.11</t>
        </is>
      </c>
      <c r="B3516" t="inlineStr">
        <is>
          <t>Isosource Standard 1000 ml</t>
        </is>
      </c>
      <c r="C3516" t="inlineStr">
        <is>
          <t>sterile</t>
        </is>
      </c>
      <c r="D3516" s="10" t="inlineStr">
        <is>
          <t>UNKNOWN</t>
        </is>
      </c>
      <c r="E3516" t="inlineStr">
        <is>
          <t>N/A</t>
        </is>
      </c>
      <c r="F3516" t="inlineStr">
        <is>
          <t>True</t>
        </is>
      </c>
      <c r="G3516" t="inlineStr">
        <is>
          <t>Cannot determine 'sterile' for this product</t>
        </is>
      </c>
    </row>
    <row r="3517">
      <c r="A3517" t="inlineStr">
        <is>
          <t>3.4.11</t>
        </is>
      </c>
      <c r="B3517" t="inlineStr">
        <is>
          <t>Isosource Standard Fibre 500 ml</t>
        </is>
      </c>
      <c r="C3517" t="inlineStr">
        <is>
          <t>sterile</t>
        </is>
      </c>
      <c r="D3517" s="10" t="inlineStr">
        <is>
          <t>UNKNOWN</t>
        </is>
      </c>
      <c r="E3517" t="inlineStr">
        <is>
          <t>N/A</t>
        </is>
      </c>
      <c r="F3517" t="inlineStr">
        <is>
          <t>True</t>
        </is>
      </c>
      <c r="G3517" t="inlineStr">
        <is>
          <t>Cannot determine 'sterile' for this product</t>
        </is>
      </c>
    </row>
    <row r="3518">
      <c r="A3518" t="inlineStr">
        <is>
          <t>3.4.12</t>
        </is>
      </c>
      <c r="B3518" t="inlineStr">
        <is>
          <t>Isosource Standard 500 ml</t>
        </is>
      </c>
      <c r="C3518" t="inlineStr">
        <is>
          <t>formulation</t>
        </is>
      </c>
      <c r="D3518" s="11" t="inlineStr">
        <is>
          <t>FAIL</t>
        </is>
      </c>
      <c r="E3518" t="inlineStr">
        <is>
          <t>liquid</t>
        </is>
      </c>
      <c r="F3518" t="inlineStr">
        <is>
          <t>syringe</t>
        </is>
      </c>
      <c r="G3518" t="inlineStr">
        <is>
          <t>'liquid' != 'syringe'</t>
        </is>
      </c>
    </row>
    <row r="3519">
      <c r="A3519" t="inlineStr">
        <is>
          <t>3.4.12</t>
        </is>
      </c>
      <c r="B3519" t="inlineStr">
        <is>
          <t>Isosource Standard 1000 ml</t>
        </is>
      </c>
      <c r="C3519" t="inlineStr">
        <is>
          <t>formulation</t>
        </is>
      </c>
      <c r="D3519" s="11" t="inlineStr">
        <is>
          <t>FAIL</t>
        </is>
      </c>
      <c r="E3519" t="inlineStr">
        <is>
          <t>liquid</t>
        </is>
      </c>
      <c r="F3519" t="inlineStr">
        <is>
          <t>syringe</t>
        </is>
      </c>
      <c r="G3519" t="inlineStr">
        <is>
          <t>'liquid' != 'syringe'</t>
        </is>
      </c>
    </row>
    <row r="3520">
      <c r="A3520" t="inlineStr">
        <is>
          <t>3.4.12</t>
        </is>
      </c>
      <c r="B3520" t="inlineStr">
        <is>
          <t>Isosource Standard Fibre 500 ml</t>
        </is>
      </c>
      <c r="C3520" t="inlineStr">
        <is>
          <t>formulation</t>
        </is>
      </c>
      <c r="D3520" s="11" t="inlineStr">
        <is>
          <t>FAIL</t>
        </is>
      </c>
      <c r="E3520" t="inlineStr">
        <is>
          <t>liquid</t>
        </is>
      </c>
      <c r="F3520" t="inlineStr">
        <is>
          <t>syringe</t>
        </is>
      </c>
      <c r="G3520" t="inlineStr">
        <is>
          <t>'liquid' != 'syringe'</t>
        </is>
      </c>
    </row>
    <row r="3521">
      <c r="A3521" t="inlineStr">
        <is>
          <t>3.4.13</t>
        </is>
      </c>
      <c r="B3521" t="inlineStr">
        <is>
          <t>Isosource Standard 500 ml</t>
        </is>
      </c>
      <c r="C3521" t="inlineStr">
        <is>
          <t>sterile</t>
        </is>
      </c>
      <c r="D3521" s="10" t="inlineStr">
        <is>
          <t>UNKNOWN</t>
        </is>
      </c>
      <c r="E3521" t="inlineStr">
        <is>
          <t>N/A</t>
        </is>
      </c>
      <c r="F3521" t="inlineStr">
        <is>
          <t>True</t>
        </is>
      </c>
      <c r="G3521" t="inlineStr">
        <is>
          <t>Cannot determine 'sterile' for this product</t>
        </is>
      </c>
    </row>
    <row r="3522">
      <c r="A3522" t="inlineStr">
        <is>
          <t>3.4.13</t>
        </is>
      </c>
      <c r="B3522" t="inlineStr">
        <is>
          <t>Isosource Standard 500 ml</t>
        </is>
      </c>
      <c r="C3522" t="inlineStr">
        <is>
          <t>formulation</t>
        </is>
      </c>
      <c r="D3522" s="11" t="inlineStr">
        <is>
          <t>FAIL</t>
        </is>
      </c>
      <c r="E3522" t="inlineStr">
        <is>
          <t>liquid</t>
        </is>
      </c>
      <c r="F3522" t="inlineStr">
        <is>
          <t>syringe</t>
        </is>
      </c>
      <c r="G3522" t="inlineStr">
        <is>
          <t>'liquid' != 'syringe'</t>
        </is>
      </c>
    </row>
    <row r="3523">
      <c r="A3523" t="inlineStr">
        <is>
          <t>3.4.13</t>
        </is>
      </c>
      <c r="B3523" t="inlineStr">
        <is>
          <t>Isosource Standard 1000 ml</t>
        </is>
      </c>
      <c r="C3523" t="inlineStr">
        <is>
          <t>sterile</t>
        </is>
      </c>
      <c r="D3523" s="10" t="inlineStr">
        <is>
          <t>UNKNOWN</t>
        </is>
      </c>
      <c r="E3523" t="inlineStr">
        <is>
          <t>N/A</t>
        </is>
      </c>
      <c r="F3523" t="inlineStr">
        <is>
          <t>True</t>
        </is>
      </c>
      <c r="G3523" t="inlineStr">
        <is>
          <t>Cannot determine 'sterile' for this product</t>
        </is>
      </c>
    </row>
    <row r="3524">
      <c r="A3524" t="inlineStr">
        <is>
          <t>3.4.13</t>
        </is>
      </c>
      <c r="B3524" t="inlineStr">
        <is>
          <t>Isosource Standard 1000 ml</t>
        </is>
      </c>
      <c r="C3524" t="inlineStr">
        <is>
          <t>formulation</t>
        </is>
      </c>
      <c r="D3524" s="11" t="inlineStr">
        <is>
          <t>FAIL</t>
        </is>
      </c>
      <c r="E3524" t="inlineStr">
        <is>
          <t>liquid</t>
        </is>
      </c>
      <c r="F3524" t="inlineStr">
        <is>
          <t>syringe</t>
        </is>
      </c>
      <c r="G3524" t="inlineStr">
        <is>
          <t>'liquid' != 'syringe'</t>
        </is>
      </c>
    </row>
    <row r="3525">
      <c r="A3525" t="inlineStr">
        <is>
          <t>3.4.13</t>
        </is>
      </c>
      <c r="B3525" t="inlineStr">
        <is>
          <t>Isosource Standard Fibre 500 ml</t>
        </is>
      </c>
      <c r="C3525" t="inlineStr">
        <is>
          <t>sterile</t>
        </is>
      </c>
      <c r="D3525" s="10" t="inlineStr">
        <is>
          <t>UNKNOWN</t>
        </is>
      </c>
      <c r="E3525" t="inlineStr">
        <is>
          <t>N/A</t>
        </is>
      </c>
      <c r="F3525" t="inlineStr">
        <is>
          <t>True</t>
        </is>
      </c>
      <c r="G3525" t="inlineStr">
        <is>
          <t>Cannot determine 'sterile' for this product</t>
        </is>
      </c>
    </row>
    <row r="3526">
      <c r="A3526" t="inlineStr">
        <is>
          <t>3.4.13</t>
        </is>
      </c>
      <c r="B3526" t="inlineStr">
        <is>
          <t>Isosource Standard Fibre 500 ml</t>
        </is>
      </c>
      <c r="C3526" t="inlineStr">
        <is>
          <t>formulation</t>
        </is>
      </c>
      <c r="D3526" s="11" t="inlineStr">
        <is>
          <t>FAIL</t>
        </is>
      </c>
      <c r="E3526" t="inlineStr">
        <is>
          <t>liquid</t>
        </is>
      </c>
      <c r="F3526" t="inlineStr">
        <is>
          <t>syringe</t>
        </is>
      </c>
      <c r="G3526" t="inlineStr">
        <is>
          <t>'liquid' != 'syringe'</t>
        </is>
      </c>
    </row>
    <row r="3527">
      <c r="A3527" t="inlineStr">
        <is>
          <t>3.4.14</t>
        </is>
      </c>
      <c r="B3527" t="inlineStr">
        <is>
          <t>Isosource Standard 500 ml</t>
        </is>
      </c>
      <c r="C3527" t="inlineStr">
        <is>
          <t>sterile</t>
        </is>
      </c>
      <c r="D3527" s="10" t="inlineStr">
        <is>
          <t>UNKNOWN</t>
        </is>
      </c>
      <c r="E3527" t="inlineStr">
        <is>
          <t>N/A</t>
        </is>
      </c>
      <c r="F3527" t="inlineStr">
        <is>
          <t>True</t>
        </is>
      </c>
      <c r="G3527" t="inlineStr">
        <is>
          <t>Cannot determine 'sterile' for this product</t>
        </is>
      </c>
    </row>
    <row r="3528">
      <c r="A3528" t="inlineStr">
        <is>
          <t>3.4.14</t>
        </is>
      </c>
      <c r="B3528" t="inlineStr">
        <is>
          <t>Isosource Standard 1000 ml</t>
        </is>
      </c>
      <c r="C3528" t="inlineStr">
        <is>
          <t>sterile</t>
        </is>
      </c>
      <c r="D3528" s="10" t="inlineStr">
        <is>
          <t>UNKNOWN</t>
        </is>
      </c>
      <c r="E3528" t="inlineStr">
        <is>
          <t>N/A</t>
        </is>
      </c>
      <c r="F3528" t="inlineStr">
        <is>
          <t>True</t>
        </is>
      </c>
      <c r="G3528" t="inlineStr">
        <is>
          <t>Cannot determine 'sterile' for this product</t>
        </is>
      </c>
    </row>
    <row r="3529">
      <c r="A3529" t="inlineStr">
        <is>
          <t>3.4.14</t>
        </is>
      </c>
      <c r="B3529" t="inlineStr">
        <is>
          <t>Isosource Standard Fibre 500 ml</t>
        </is>
      </c>
      <c r="C3529" t="inlineStr">
        <is>
          <t>sterile</t>
        </is>
      </c>
      <c r="D3529" s="10" t="inlineStr">
        <is>
          <t>UNKNOWN</t>
        </is>
      </c>
      <c r="E3529" t="inlineStr">
        <is>
          <t>N/A</t>
        </is>
      </c>
      <c r="F3529" t="inlineStr">
        <is>
          <t>True</t>
        </is>
      </c>
      <c r="G3529" t="inlineStr">
        <is>
          <t>Cannot determine 'sterile' for this product</t>
        </is>
      </c>
    </row>
    <row r="3530">
      <c r="A3530" t="inlineStr">
        <is>
          <t>3.4.15</t>
        </is>
      </c>
      <c r="B3530" t="inlineStr">
        <is>
          <t>Isosource Standard 500 ml</t>
        </is>
      </c>
      <c r="C3530" t="inlineStr">
        <is>
          <t>volume</t>
        </is>
      </c>
      <c r="D3530" s="11" t="inlineStr">
        <is>
          <t>FAIL</t>
        </is>
      </c>
      <c r="E3530" t="inlineStr">
        <is>
          <t>500.0 ml</t>
        </is>
      </c>
      <c r="F3530">
        <f> 2.4 ml</f>
        <v/>
      </c>
      <c r="G3530" t="inlineStr">
        <is>
          <t>500.0 ml != 2.4 ml</t>
        </is>
      </c>
    </row>
    <row r="3531">
      <c r="A3531" t="inlineStr">
        <is>
          <t>3.4.15</t>
        </is>
      </c>
      <c r="B3531" t="inlineStr">
        <is>
          <t>Isosource Standard 500 ml</t>
        </is>
      </c>
      <c r="C3531" t="inlineStr">
        <is>
          <t>sterile</t>
        </is>
      </c>
      <c r="D3531" s="10" t="inlineStr">
        <is>
          <t>UNKNOWN</t>
        </is>
      </c>
      <c r="E3531" t="inlineStr">
        <is>
          <t>N/A</t>
        </is>
      </c>
      <c r="F3531" t="inlineStr">
        <is>
          <t>True</t>
        </is>
      </c>
      <c r="G3531" t="inlineStr">
        <is>
          <t>Cannot determine 'sterile' for this product</t>
        </is>
      </c>
    </row>
    <row r="3532">
      <c r="A3532" t="inlineStr">
        <is>
          <t>3.4.15</t>
        </is>
      </c>
      <c r="B3532" t="inlineStr">
        <is>
          <t>Isosource Standard 500 ml</t>
        </is>
      </c>
      <c r="C3532" t="inlineStr">
        <is>
          <t>formulation</t>
        </is>
      </c>
      <c r="D3532" s="11" t="inlineStr">
        <is>
          <t>FAIL</t>
        </is>
      </c>
      <c r="E3532" t="inlineStr">
        <is>
          <t>liquid</t>
        </is>
      </c>
      <c r="F3532" t="inlineStr">
        <is>
          <t>solution</t>
        </is>
      </c>
      <c r="G3532" t="inlineStr">
        <is>
          <t>'liquid' != 'solution'</t>
        </is>
      </c>
    </row>
    <row r="3533">
      <c r="A3533" t="inlineStr">
        <is>
          <t>3.4.15</t>
        </is>
      </c>
      <c r="B3533" t="inlineStr">
        <is>
          <t>Isosource Standard 500 ml</t>
        </is>
      </c>
      <c r="C3533" t="inlineStr">
        <is>
          <t>route</t>
        </is>
      </c>
      <c r="D3533" s="9" t="inlineStr">
        <is>
          <t>PASS</t>
        </is>
      </c>
      <c r="E3533" t="inlineStr">
        <is>
          <t>enteral</t>
        </is>
      </c>
      <c r="F3533" t="inlineStr">
        <is>
          <t>enteral</t>
        </is>
      </c>
      <c r="G3533" t="inlineStr"/>
    </row>
    <row r="3534">
      <c r="A3534" t="inlineStr">
        <is>
          <t>3.4.15</t>
        </is>
      </c>
      <c r="B3534" t="inlineStr">
        <is>
          <t>Isosource Standard 1000 ml</t>
        </is>
      </c>
      <c r="C3534" t="inlineStr">
        <is>
          <t>volume</t>
        </is>
      </c>
      <c r="D3534" s="11" t="inlineStr">
        <is>
          <t>FAIL</t>
        </is>
      </c>
      <c r="E3534" t="inlineStr">
        <is>
          <t>1000.0 ml</t>
        </is>
      </c>
      <c r="F3534">
        <f> 2.4 ml</f>
        <v/>
      </c>
      <c r="G3534" t="inlineStr">
        <is>
          <t>1000.0 ml != 2.4 ml</t>
        </is>
      </c>
    </row>
    <row r="3535">
      <c r="A3535" t="inlineStr">
        <is>
          <t>3.4.15</t>
        </is>
      </c>
      <c r="B3535" t="inlineStr">
        <is>
          <t>Isosource Standard 1000 ml</t>
        </is>
      </c>
      <c r="C3535" t="inlineStr">
        <is>
          <t>sterile</t>
        </is>
      </c>
      <c r="D3535" s="10" t="inlineStr">
        <is>
          <t>UNKNOWN</t>
        </is>
      </c>
      <c r="E3535" t="inlineStr">
        <is>
          <t>N/A</t>
        </is>
      </c>
      <c r="F3535" t="inlineStr">
        <is>
          <t>True</t>
        </is>
      </c>
      <c r="G3535" t="inlineStr">
        <is>
          <t>Cannot determine 'sterile' for this product</t>
        </is>
      </c>
    </row>
    <row r="3536">
      <c r="A3536" t="inlineStr">
        <is>
          <t>3.4.15</t>
        </is>
      </c>
      <c r="B3536" t="inlineStr">
        <is>
          <t>Isosource Standard 1000 ml</t>
        </is>
      </c>
      <c r="C3536" t="inlineStr">
        <is>
          <t>formulation</t>
        </is>
      </c>
      <c r="D3536" s="11" t="inlineStr">
        <is>
          <t>FAIL</t>
        </is>
      </c>
      <c r="E3536" t="inlineStr">
        <is>
          <t>liquid</t>
        </is>
      </c>
      <c r="F3536" t="inlineStr">
        <is>
          <t>solution</t>
        </is>
      </c>
      <c r="G3536" t="inlineStr">
        <is>
          <t>'liquid' != 'solution'</t>
        </is>
      </c>
    </row>
    <row r="3537">
      <c r="A3537" t="inlineStr">
        <is>
          <t>3.4.15</t>
        </is>
      </c>
      <c r="B3537" t="inlineStr">
        <is>
          <t>Isosource Standard 1000 ml</t>
        </is>
      </c>
      <c r="C3537" t="inlineStr">
        <is>
          <t>route</t>
        </is>
      </c>
      <c r="D3537" s="9" t="inlineStr">
        <is>
          <t>PASS</t>
        </is>
      </c>
      <c r="E3537" t="inlineStr">
        <is>
          <t>enteral</t>
        </is>
      </c>
      <c r="F3537" t="inlineStr">
        <is>
          <t>enteral</t>
        </is>
      </c>
      <c r="G3537" t="inlineStr"/>
    </row>
    <row r="3538">
      <c r="A3538" t="inlineStr">
        <is>
          <t>3.4.15</t>
        </is>
      </c>
      <c r="B3538" t="inlineStr">
        <is>
          <t>Isosource Standard Fibre 500 ml</t>
        </is>
      </c>
      <c r="C3538" t="inlineStr">
        <is>
          <t>volume</t>
        </is>
      </c>
      <c r="D3538" s="11" t="inlineStr">
        <is>
          <t>FAIL</t>
        </is>
      </c>
      <c r="E3538" t="inlineStr">
        <is>
          <t>500.0 ml</t>
        </is>
      </c>
      <c r="F3538">
        <f> 2.4 ml</f>
        <v/>
      </c>
      <c r="G3538" t="inlineStr">
        <is>
          <t>500.0 ml != 2.4 ml</t>
        </is>
      </c>
    </row>
    <row r="3539">
      <c r="A3539" t="inlineStr">
        <is>
          <t>3.4.15</t>
        </is>
      </c>
      <c r="B3539" t="inlineStr">
        <is>
          <t>Isosource Standard Fibre 500 ml</t>
        </is>
      </c>
      <c r="C3539" t="inlineStr">
        <is>
          <t>sterile</t>
        </is>
      </c>
      <c r="D3539" s="10" t="inlineStr">
        <is>
          <t>UNKNOWN</t>
        </is>
      </c>
      <c r="E3539" t="inlineStr">
        <is>
          <t>N/A</t>
        </is>
      </c>
      <c r="F3539" t="inlineStr">
        <is>
          <t>True</t>
        </is>
      </c>
      <c r="G3539" t="inlineStr">
        <is>
          <t>Cannot determine 'sterile' for this product</t>
        </is>
      </c>
    </row>
    <row r="3540">
      <c r="A3540" t="inlineStr">
        <is>
          <t>3.4.15</t>
        </is>
      </c>
      <c r="B3540" t="inlineStr">
        <is>
          <t>Isosource Standard Fibre 500 ml</t>
        </is>
      </c>
      <c r="C3540" t="inlineStr">
        <is>
          <t>formulation</t>
        </is>
      </c>
      <c r="D3540" s="11" t="inlineStr">
        <is>
          <t>FAIL</t>
        </is>
      </c>
      <c r="E3540" t="inlineStr">
        <is>
          <t>liquid</t>
        </is>
      </c>
      <c r="F3540" t="inlineStr">
        <is>
          <t>solution</t>
        </is>
      </c>
      <c r="G3540" t="inlineStr">
        <is>
          <t>'liquid' != 'solution'</t>
        </is>
      </c>
    </row>
    <row r="3541">
      <c r="A3541" t="inlineStr">
        <is>
          <t>3.4.15</t>
        </is>
      </c>
      <c r="B3541" t="inlineStr">
        <is>
          <t>Isosource Standard Fibre 500 ml</t>
        </is>
      </c>
      <c r="C3541" t="inlineStr">
        <is>
          <t>route</t>
        </is>
      </c>
      <c r="D3541" s="9" t="inlineStr">
        <is>
          <t>PASS</t>
        </is>
      </c>
      <c r="E3541" t="inlineStr">
        <is>
          <t>enteral</t>
        </is>
      </c>
      <c r="F3541" t="inlineStr">
        <is>
          <t>enteral</t>
        </is>
      </c>
      <c r="G3541" t="inlineStr"/>
    </row>
    <row r="3542">
      <c r="A3542" t="inlineStr">
        <is>
          <t>3.4.16</t>
        </is>
      </c>
      <c r="B3542" t="inlineStr">
        <is>
          <t>Isosource Standard 500 ml</t>
        </is>
      </c>
      <c r="C3542" t="inlineStr">
        <is>
          <t>sterile</t>
        </is>
      </c>
      <c r="D3542" s="10" t="inlineStr">
        <is>
          <t>UNKNOWN</t>
        </is>
      </c>
      <c r="E3542" t="inlineStr">
        <is>
          <t>N/A</t>
        </is>
      </c>
      <c r="F3542" t="inlineStr">
        <is>
          <t>True</t>
        </is>
      </c>
      <c r="G3542" t="inlineStr">
        <is>
          <t>Cannot determine 'sterile' for this product</t>
        </is>
      </c>
    </row>
    <row r="3543">
      <c r="A3543" t="inlineStr">
        <is>
          <t>3.4.16</t>
        </is>
      </c>
      <c r="B3543" t="inlineStr">
        <is>
          <t>Isosource Standard 1000 ml</t>
        </is>
      </c>
      <c r="C3543" t="inlineStr">
        <is>
          <t>sterile</t>
        </is>
      </c>
      <c r="D3543" s="10" t="inlineStr">
        <is>
          <t>UNKNOWN</t>
        </is>
      </c>
      <c r="E3543" t="inlineStr">
        <is>
          <t>N/A</t>
        </is>
      </c>
      <c r="F3543" t="inlineStr">
        <is>
          <t>True</t>
        </is>
      </c>
      <c r="G3543" t="inlineStr">
        <is>
          <t>Cannot determine 'sterile' for this product</t>
        </is>
      </c>
    </row>
    <row r="3544">
      <c r="A3544" t="inlineStr">
        <is>
          <t>3.4.16</t>
        </is>
      </c>
      <c r="B3544" t="inlineStr">
        <is>
          <t>Isosource Standard Fibre 500 ml</t>
        </is>
      </c>
      <c r="C3544" t="inlineStr">
        <is>
          <t>sterile</t>
        </is>
      </c>
      <c r="D3544" s="10" t="inlineStr">
        <is>
          <t>UNKNOWN</t>
        </is>
      </c>
      <c r="E3544" t="inlineStr">
        <is>
          <t>N/A</t>
        </is>
      </c>
      <c r="F3544" t="inlineStr">
        <is>
          <t>True</t>
        </is>
      </c>
      <c r="G3544" t="inlineStr">
        <is>
          <t>Cannot determine 'sterile' for this product</t>
        </is>
      </c>
    </row>
    <row r="3545">
      <c r="A3545" t="inlineStr">
        <is>
          <t>3.4.17</t>
        </is>
      </c>
      <c r="B3545" t="inlineStr">
        <is>
          <t>Isosource Standard 500 ml</t>
        </is>
      </c>
      <c r="C3545" t="inlineStr">
        <is>
          <t>formulation</t>
        </is>
      </c>
      <c r="D3545" s="11" t="inlineStr">
        <is>
          <t>FAIL</t>
        </is>
      </c>
      <c r="E3545" t="inlineStr">
        <is>
          <t>liquid</t>
        </is>
      </c>
      <c r="F3545" t="inlineStr">
        <is>
          <t>solution</t>
        </is>
      </c>
      <c r="G3545" t="inlineStr">
        <is>
          <t>'liquid' != 'solution'</t>
        </is>
      </c>
    </row>
    <row r="3546">
      <c r="A3546" t="inlineStr">
        <is>
          <t>3.4.17</t>
        </is>
      </c>
      <c r="B3546" t="inlineStr">
        <is>
          <t>Isosource Standard 1000 ml</t>
        </is>
      </c>
      <c r="C3546" t="inlineStr">
        <is>
          <t>formulation</t>
        </is>
      </c>
      <c r="D3546" s="11" t="inlineStr">
        <is>
          <t>FAIL</t>
        </is>
      </c>
      <c r="E3546" t="inlineStr">
        <is>
          <t>liquid</t>
        </is>
      </c>
      <c r="F3546" t="inlineStr">
        <is>
          <t>solution</t>
        </is>
      </c>
      <c r="G3546" t="inlineStr">
        <is>
          <t>'liquid' != 'solution'</t>
        </is>
      </c>
    </row>
    <row r="3547">
      <c r="A3547" t="inlineStr">
        <is>
          <t>3.4.17</t>
        </is>
      </c>
      <c r="B3547" t="inlineStr">
        <is>
          <t>Isosource Standard Fibre 500 ml</t>
        </is>
      </c>
      <c r="C3547" t="inlineStr">
        <is>
          <t>formulation</t>
        </is>
      </c>
      <c r="D3547" s="11" t="inlineStr">
        <is>
          <t>FAIL</t>
        </is>
      </c>
      <c r="E3547" t="inlineStr">
        <is>
          <t>liquid</t>
        </is>
      </c>
      <c r="F3547" t="inlineStr">
        <is>
          <t>solution</t>
        </is>
      </c>
      <c r="G3547" t="inlineStr">
        <is>
          <t>'liquid' != 'solution'</t>
        </is>
      </c>
    </row>
    <row r="3548">
      <c r="A3548" t="inlineStr">
        <is>
          <t>3.4.18</t>
        </is>
      </c>
      <c r="B3548" t="inlineStr">
        <is>
          <t>Isosource Standard 500 ml</t>
        </is>
      </c>
      <c r="C3548" t="inlineStr">
        <is>
          <t>sterile</t>
        </is>
      </c>
      <c r="D3548" s="10" t="inlineStr">
        <is>
          <t>UNKNOWN</t>
        </is>
      </c>
      <c r="E3548" t="inlineStr">
        <is>
          <t>N/A</t>
        </is>
      </c>
      <c r="F3548" t="inlineStr">
        <is>
          <t>True</t>
        </is>
      </c>
      <c r="G3548" t="inlineStr">
        <is>
          <t>Cannot determine 'sterile' for this product</t>
        </is>
      </c>
    </row>
    <row r="3549">
      <c r="A3549" t="inlineStr">
        <is>
          <t>3.4.18</t>
        </is>
      </c>
      <c r="B3549" t="inlineStr">
        <is>
          <t>Isosource Standard 1000 ml</t>
        </is>
      </c>
      <c r="C3549" t="inlineStr">
        <is>
          <t>sterile</t>
        </is>
      </c>
      <c r="D3549" s="10" t="inlineStr">
        <is>
          <t>UNKNOWN</t>
        </is>
      </c>
      <c r="E3549" t="inlineStr">
        <is>
          <t>N/A</t>
        </is>
      </c>
      <c r="F3549" t="inlineStr">
        <is>
          <t>True</t>
        </is>
      </c>
      <c r="G3549" t="inlineStr">
        <is>
          <t>Cannot determine 'sterile' for this product</t>
        </is>
      </c>
    </row>
    <row r="3550">
      <c r="A3550" t="inlineStr">
        <is>
          <t>3.4.18</t>
        </is>
      </c>
      <c r="B3550" t="inlineStr">
        <is>
          <t>Isosource Standard Fibre 500 ml</t>
        </is>
      </c>
      <c r="C3550" t="inlineStr">
        <is>
          <t>sterile</t>
        </is>
      </c>
      <c r="D3550" s="10" t="inlineStr">
        <is>
          <t>UNKNOWN</t>
        </is>
      </c>
      <c r="E3550" t="inlineStr">
        <is>
          <t>N/A</t>
        </is>
      </c>
      <c r="F3550" t="inlineStr">
        <is>
          <t>True</t>
        </is>
      </c>
      <c r="G3550" t="inlineStr">
        <is>
          <t>Cannot determine 'sterile' for this product</t>
        </is>
      </c>
    </row>
    <row r="3551">
      <c r="A3551" t="inlineStr">
        <is>
          <t>3.4.19</t>
        </is>
      </c>
      <c r="B3551" t="inlineStr">
        <is>
          <t>Isosource Standard 500 ml</t>
        </is>
      </c>
      <c r="C3551" t="inlineStr">
        <is>
          <t>sterile</t>
        </is>
      </c>
      <c r="D3551" s="10" t="inlineStr">
        <is>
          <t>UNKNOWN</t>
        </is>
      </c>
      <c r="E3551" t="inlineStr">
        <is>
          <t>N/A</t>
        </is>
      </c>
      <c r="F3551" t="inlineStr">
        <is>
          <t>True</t>
        </is>
      </c>
      <c r="G3551" t="inlineStr">
        <is>
          <t>Cannot determine 'sterile' for this product</t>
        </is>
      </c>
    </row>
    <row r="3552">
      <c r="A3552" t="inlineStr">
        <is>
          <t>3.4.19</t>
        </is>
      </c>
      <c r="B3552" t="inlineStr">
        <is>
          <t>Isosource Standard 1000 ml</t>
        </is>
      </c>
      <c r="C3552" t="inlineStr">
        <is>
          <t>sterile</t>
        </is>
      </c>
      <c r="D3552" s="10" t="inlineStr">
        <is>
          <t>UNKNOWN</t>
        </is>
      </c>
      <c r="E3552" t="inlineStr">
        <is>
          <t>N/A</t>
        </is>
      </c>
      <c r="F3552" t="inlineStr">
        <is>
          <t>True</t>
        </is>
      </c>
      <c r="G3552" t="inlineStr">
        <is>
          <t>Cannot determine 'sterile' for this product</t>
        </is>
      </c>
    </row>
    <row r="3553">
      <c r="A3553" t="inlineStr">
        <is>
          <t>3.4.19</t>
        </is>
      </c>
      <c r="B3553" t="inlineStr">
        <is>
          <t>Isosource Standard Fibre 500 ml</t>
        </is>
      </c>
      <c r="C3553" t="inlineStr">
        <is>
          <t>sterile</t>
        </is>
      </c>
      <c r="D3553" s="10" t="inlineStr">
        <is>
          <t>UNKNOWN</t>
        </is>
      </c>
      <c r="E3553" t="inlineStr">
        <is>
          <t>N/A</t>
        </is>
      </c>
      <c r="F3553" t="inlineStr">
        <is>
          <t>True</t>
        </is>
      </c>
      <c r="G3553" t="inlineStr">
        <is>
          <t>Cannot determine 'sterile' for this product</t>
        </is>
      </c>
    </row>
    <row r="3554">
      <c r="A3554" t="inlineStr">
        <is>
          <t>3.4.21</t>
        </is>
      </c>
      <c r="B3554" t="inlineStr">
        <is>
          <t>Isosource Standard 500 ml</t>
        </is>
      </c>
      <c r="C3554" t="inlineStr">
        <is>
          <t>volume</t>
        </is>
      </c>
      <c r="D3554" s="11" t="inlineStr">
        <is>
          <t>FAIL</t>
        </is>
      </c>
      <c r="E3554" t="inlineStr">
        <is>
          <t>500.0 ml</t>
        </is>
      </c>
      <c r="F3554">
        <f> 0.22 ml</f>
        <v/>
      </c>
      <c r="G3554" t="inlineStr">
        <is>
          <t>500.0 ml != 0.22 ml</t>
        </is>
      </c>
    </row>
    <row r="3555">
      <c r="A3555" t="inlineStr">
        <is>
          <t>3.4.21</t>
        </is>
      </c>
      <c r="B3555" t="inlineStr">
        <is>
          <t>Isosource Standard 500 ml</t>
        </is>
      </c>
      <c r="C3555" t="inlineStr">
        <is>
          <t>sterile</t>
        </is>
      </c>
      <c r="D3555" s="10" t="inlineStr">
        <is>
          <t>UNKNOWN</t>
        </is>
      </c>
      <c r="E3555" t="inlineStr">
        <is>
          <t>N/A</t>
        </is>
      </c>
      <c r="F3555" t="inlineStr">
        <is>
          <t>True</t>
        </is>
      </c>
      <c r="G3555" t="inlineStr">
        <is>
          <t>Cannot determine 'sterile' for this product</t>
        </is>
      </c>
    </row>
    <row r="3556">
      <c r="A3556" t="inlineStr">
        <is>
          <t>3.4.21</t>
        </is>
      </c>
      <c r="B3556" t="inlineStr">
        <is>
          <t>Isosource Standard 500 ml</t>
        </is>
      </c>
      <c r="C3556" t="inlineStr">
        <is>
          <t>formulation</t>
        </is>
      </c>
      <c r="D3556" s="11" t="inlineStr">
        <is>
          <t>FAIL</t>
        </is>
      </c>
      <c r="E3556" t="inlineStr">
        <is>
          <t>liquid</t>
        </is>
      </c>
      <c r="F3556" t="inlineStr">
        <is>
          <t>syringe</t>
        </is>
      </c>
      <c r="G3556" t="inlineStr">
        <is>
          <t>'liquid' != 'syringe'</t>
        </is>
      </c>
    </row>
    <row r="3557">
      <c r="A3557" t="inlineStr">
        <is>
          <t>3.4.21</t>
        </is>
      </c>
      <c r="B3557" t="inlineStr">
        <is>
          <t>Isosource Standard 1000 ml</t>
        </is>
      </c>
      <c r="C3557" t="inlineStr">
        <is>
          <t>volume</t>
        </is>
      </c>
      <c r="D3557" s="11" t="inlineStr">
        <is>
          <t>FAIL</t>
        </is>
      </c>
      <c r="E3557" t="inlineStr">
        <is>
          <t>1000.0 ml</t>
        </is>
      </c>
      <c r="F3557">
        <f> 0.22 ml</f>
        <v/>
      </c>
      <c r="G3557" t="inlineStr">
        <is>
          <t>1000.0 ml != 0.22 ml</t>
        </is>
      </c>
    </row>
    <row r="3558">
      <c r="A3558" t="inlineStr">
        <is>
          <t>3.4.21</t>
        </is>
      </c>
      <c r="B3558" t="inlineStr">
        <is>
          <t>Isosource Standard 1000 ml</t>
        </is>
      </c>
      <c r="C3558" t="inlineStr">
        <is>
          <t>sterile</t>
        </is>
      </c>
      <c r="D3558" s="10" t="inlineStr">
        <is>
          <t>UNKNOWN</t>
        </is>
      </c>
      <c r="E3558" t="inlineStr">
        <is>
          <t>N/A</t>
        </is>
      </c>
      <c r="F3558" t="inlineStr">
        <is>
          <t>True</t>
        </is>
      </c>
      <c r="G3558" t="inlineStr">
        <is>
          <t>Cannot determine 'sterile' for this product</t>
        </is>
      </c>
    </row>
    <row r="3559">
      <c r="A3559" t="inlineStr">
        <is>
          <t>3.4.21</t>
        </is>
      </c>
      <c r="B3559" t="inlineStr">
        <is>
          <t>Isosource Standard 1000 ml</t>
        </is>
      </c>
      <c r="C3559" t="inlineStr">
        <is>
          <t>formulation</t>
        </is>
      </c>
      <c r="D3559" s="11" t="inlineStr">
        <is>
          <t>FAIL</t>
        </is>
      </c>
      <c r="E3559" t="inlineStr">
        <is>
          <t>liquid</t>
        </is>
      </c>
      <c r="F3559" t="inlineStr">
        <is>
          <t>syringe</t>
        </is>
      </c>
      <c r="G3559" t="inlineStr">
        <is>
          <t>'liquid' != 'syringe'</t>
        </is>
      </c>
    </row>
    <row r="3560">
      <c r="A3560" t="inlineStr">
        <is>
          <t>3.4.21</t>
        </is>
      </c>
      <c r="B3560" t="inlineStr">
        <is>
          <t>Isosource Standard Fibre 500 ml</t>
        </is>
      </c>
      <c r="C3560" t="inlineStr">
        <is>
          <t>volume</t>
        </is>
      </c>
      <c r="D3560" s="11" t="inlineStr">
        <is>
          <t>FAIL</t>
        </is>
      </c>
      <c r="E3560" t="inlineStr">
        <is>
          <t>500.0 ml</t>
        </is>
      </c>
      <c r="F3560">
        <f> 0.22 ml</f>
        <v/>
      </c>
      <c r="G3560" t="inlineStr">
        <is>
          <t>500.0 ml != 0.22 ml</t>
        </is>
      </c>
    </row>
    <row r="3561">
      <c r="A3561" t="inlineStr">
        <is>
          <t>3.4.21</t>
        </is>
      </c>
      <c r="B3561" t="inlineStr">
        <is>
          <t>Isosource Standard Fibre 500 ml</t>
        </is>
      </c>
      <c r="C3561" t="inlineStr">
        <is>
          <t>sterile</t>
        </is>
      </c>
      <c r="D3561" s="10" t="inlineStr">
        <is>
          <t>UNKNOWN</t>
        </is>
      </c>
      <c r="E3561" t="inlineStr">
        <is>
          <t>N/A</t>
        </is>
      </c>
      <c r="F3561" t="inlineStr">
        <is>
          <t>True</t>
        </is>
      </c>
      <c r="G3561" t="inlineStr">
        <is>
          <t>Cannot determine 'sterile' for this product</t>
        </is>
      </c>
    </row>
    <row r="3562">
      <c r="A3562" t="inlineStr">
        <is>
          <t>3.4.21</t>
        </is>
      </c>
      <c r="B3562" t="inlineStr">
        <is>
          <t>Isosource Standard Fibre 500 ml</t>
        </is>
      </c>
      <c r="C3562" t="inlineStr">
        <is>
          <t>formulation</t>
        </is>
      </c>
      <c r="D3562" s="11" t="inlineStr">
        <is>
          <t>FAIL</t>
        </is>
      </c>
      <c r="E3562" t="inlineStr">
        <is>
          <t>liquid</t>
        </is>
      </c>
      <c r="F3562" t="inlineStr">
        <is>
          <t>syringe</t>
        </is>
      </c>
      <c r="G3562" t="inlineStr">
        <is>
          <t>'liquid' != 'syringe'</t>
        </is>
      </c>
    </row>
    <row r="3563">
      <c r="A3563" t="inlineStr">
        <is>
          <t>3.4.23</t>
        </is>
      </c>
      <c r="B3563" t="inlineStr">
        <is>
          <t>Resource Junior powder 400g</t>
        </is>
      </c>
      <c r="C3563" t="inlineStr">
        <is>
          <t>volume</t>
        </is>
      </c>
      <c r="D3563" s="10" t="inlineStr">
        <is>
          <t>UNKNOWN</t>
        </is>
      </c>
      <c r="E3563" t="inlineStr">
        <is>
          <t>400.0 g</t>
        </is>
      </c>
      <c r="F3563">
        <f> 250.0 ml</f>
        <v/>
      </c>
      <c r="G3563" t="inlineStr">
        <is>
          <t>Not comparable: product in g, requirement in ml</t>
        </is>
      </c>
    </row>
    <row r="3564">
      <c r="A3564" t="inlineStr">
        <is>
          <t>3.4.23</t>
        </is>
      </c>
      <c r="B3564" t="inlineStr">
        <is>
          <t>Resource Junior powder 400g</t>
        </is>
      </c>
      <c r="C3564" t="inlineStr">
        <is>
          <t>ethanol_content</t>
        </is>
      </c>
      <c r="D3564" s="10" t="inlineStr">
        <is>
          <t>UNKNOWN</t>
        </is>
      </c>
      <c r="E3564" t="inlineStr">
        <is>
          <t>N/A</t>
        </is>
      </c>
      <c r="F3564">
        <f> 70.0 %</f>
        <v/>
      </c>
      <c r="G3564" t="inlineStr">
        <is>
          <t>Product has no value for 'ethanol_content'</t>
        </is>
      </c>
    </row>
    <row r="3565">
      <c r="A3565" t="inlineStr">
        <is>
          <t>3.4.23</t>
        </is>
      </c>
      <c r="B3565" t="inlineStr">
        <is>
          <t>Althera HMO powder 400g</t>
        </is>
      </c>
      <c r="C3565" t="inlineStr">
        <is>
          <t>volume</t>
        </is>
      </c>
      <c r="D3565" s="10" t="inlineStr">
        <is>
          <t>UNKNOWN</t>
        </is>
      </c>
      <c r="E3565" t="inlineStr">
        <is>
          <t>400.0 g</t>
        </is>
      </c>
      <c r="F3565">
        <f> 250.0 ml</f>
        <v/>
      </c>
      <c r="G3565" t="inlineStr">
        <is>
          <t>Not comparable: product in g, requirement in ml</t>
        </is>
      </c>
    </row>
    <row r="3566">
      <c r="A3566" t="inlineStr">
        <is>
          <t>3.4.23</t>
        </is>
      </c>
      <c r="B3566" t="inlineStr">
        <is>
          <t>Althera HMO powder 400g</t>
        </is>
      </c>
      <c r="C3566" t="inlineStr">
        <is>
          <t>ethanol_content</t>
        </is>
      </c>
      <c r="D3566" s="10" t="inlineStr">
        <is>
          <t>UNKNOWN</t>
        </is>
      </c>
      <c r="E3566" t="inlineStr">
        <is>
          <t>N/A</t>
        </is>
      </c>
      <c r="F3566">
        <f> 70.0 %</f>
        <v/>
      </c>
      <c r="G3566" t="inlineStr">
        <is>
          <t>Product has no value for 'ethanol_content'</t>
        </is>
      </c>
    </row>
    <row r="3567">
      <c r="A3567" t="inlineStr">
        <is>
          <t>3.4.23</t>
        </is>
      </c>
      <c r="B3567" t="inlineStr">
        <is>
          <t>Alfamino HMO powder 400g</t>
        </is>
      </c>
      <c r="C3567" t="inlineStr">
        <is>
          <t>volume</t>
        </is>
      </c>
      <c r="D3567" s="10" t="inlineStr">
        <is>
          <t>UNKNOWN</t>
        </is>
      </c>
      <c r="E3567" t="inlineStr">
        <is>
          <t>400.0 g</t>
        </is>
      </c>
      <c r="F3567">
        <f> 250.0 ml</f>
        <v/>
      </c>
      <c r="G3567" t="inlineStr">
        <is>
          <t>Not comparable: product in g, requirement in ml</t>
        </is>
      </c>
    </row>
    <row r="3568">
      <c r="A3568" t="inlineStr">
        <is>
          <t>3.4.23</t>
        </is>
      </c>
      <c r="B3568" t="inlineStr">
        <is>
          <t>Alfamino HMO powder 400g</t>
        </is>
      </c>
      <c r="C3568" t="inlineStr">
        <is>
          <t>ethanol_content</t>
        </is>
      </c>
      <c r="D3568" s="10" t="inlineStr">
        <is>
          <t>UNKNOWN</t>
        </is>
      </c>
      <c r="E3568" t="inlineStr">
        <is>
          <t>N/A</t>
        </is>
      </c>
      <c r="F3568">
        <f> 70.0 %</f>
        <v/>
      </c>
      <c r="G3568" t="inlineStr">
        <is>
          <t>Product has no value for 'ethanol_content'</t>
        </is>
      </c>
    </row>
    <row r="3569">
      <c r="A3569" t="inlineStr">
        <is>
          <t>3.4.25</t>
        </is>
      </c>
      <c r="B3569" t="inlineStr">
        <is>
          <t>Isosource Standard 500 ml</t>
        </is>
      </c>
      <c r="C3569" t="inlineStr">
        <is>
          <t>volume</t>
        </is>
      </c>
      <c r="D3569" s="9" t="inlineStr">
        <is>
          <t>PASS</t>
        </is>
      </c>
      <c r="E3569" t="inlineStr">
        <is>
          <t>500.0 ml</t>
        </is>
      </c>
      <c r="F3569">
        <f> 500.0 ml</f>
        <v/>
      </c>
      <c r="G3569" t="inlineStr"/>
    </row>
    <row r="3570">
      <c r="A3570" t="inlineStr">
        <is>
          <t>3.4.25</t>
        </is>
      </c>
      <c r="B3570" t="inlineStr">
        <is>
          <t>Isosource Standard 500 ml</t>
        </is>
      </c>
      <c r="C3570" t="inlineStr">
        <is>
          <t>ethanol_content</t>
        </is>
      </c>
      <c r="D3570" s="10" t="inlineStr">
        <is>
          <t>UNKNOWN</t>
        </is>
      </c>
      <c r="E3570" t="inlineStr">
        <is>
          <t>N/A</t>
        </is>
      </c>
      <c r="F3570">
        <f> 73.4 %</f>
        <v/>
      </c>
      <c r="G3570" t="inlineStr">
        <is>
          <t>Product has no value for 'ethanol_content'</t>
        </is>
      </c>
    </row>
    <row r="3571">
      <c r="A3571" t="inlineStr">
        <is>
          <t>3.4.25</t>
        </is>
      </c>
      <c r="B3571" t="inlineStr">
        <is>
          <t>Isosource Standard 500 ml</t>
        </is>
      </c>
      <c r="C3571" t="inlineStr">
        <is>
          <t>isopropanol_content</t>
        </is>
      </c>
      <c r="D3571" s="10" t="inlineStr">
        <is>
          <t>UNKNOWN</t>
        </is>
      </c>
      <c r="E3571" t="inlineStr">
        <is>
          <t>N/A</t>
        </is>
      </c>
      <c r="F3571">
        <f> 10.0 %</f>
        <v/>
      </c>
      <c r="G3571" t="inlineStr">
        <is>
          <t>Product has no value for 'isopropanol_content'</t>
        </is>
      </c>
    </row>
    <row r="3572">
      <c r="A3572" t="inlineStr">
        <is>
          <t>3.4.25</t>
        </is>
      </c>
      <c r="B3572" t="inlineStr">
        <is>
          <t>Isosource Standard Fibre 500 ml</t>
        </is>
      </c>
      <c r="C3572" t="inlineStr">
        <is>
          <t>volume</t>
        </is>
      </c>
      <c r="D3572" s="9" t="inlineStr">
        <is>
          <t>PASS</t>
        </is>
      </c>
      <c r="E3572" t="inlineStr">
        <is>
          <t>500.0 ml</t>
        </is>
      </c>
      <c r="F3572">
        <f> 500.0 ml</f>
        <v/>
      </c>
      <c r="G3572" t="inlineStr"/>
    </row>
    <row r="3573">
      <c r="A3573" t="inlineStr">
        <is>
          <t>3.4.25</t>
        </is>
      </c>
      <c r="B3573" t="inlineStr">
        <is>
          <t>Isosource Standard Fibre 500 ml</t>
        </is>
      </c>
      <c r="C3573" t="inlineStr">
        <is>
          <t>ethanol_content</t>
        </is>
      </c>
      <c r="D3573" s="10" t="inlineStr">
        <is>
          <t>UNKNOWN</t>
        </is>
      </c>
      <c r="E3573" t="inlineStr">
        <is>
          <t>N/A</t>
        </is>
      </c>
      <c r="F3573">
        <f> 73.4 %</f>
        <v/>
      </c>
      <c r="G3573" t="inlineStr">
        <is>
          <t>Product has no value for 'ethanol_content'</t>
        </is>
      </c>
    </row>
    <row r="3574">
      <c r="A3574" t="inlineStr">
        <is>
          <t>3.4.25</t>
        </is>
      </c>
      <c r="B3574" t="inlineStr">
        <is>
          <t>Isosource Standard Fibre 500 ml</t>
        </is>
      </c>
      <c r="C3574" t="inlineStr">
        <is>
          <t>isopropanol_content</t>
        </is>
      </c>
      <c r="D3574" s="10" t="inlineStr">
        <is>
          <t>UNKNOWN</t>
        </is>
      </c>
      <c r="E3574" t="inlineStr">
        <is>
          <t>N/A</t>
        </is>
      </c>
      <c r="F3574">
        <f> 10.0 %</f>
        <v/>
      </c>
      <c r="G3574" t="inlineStr">
        <is>
          <t>Product has no value for 'isopropanol_content'</t>
        </is>
      </c>
    </row>
    <row r="3575">
      <c r="A3575" t="inlineStr">
        <is>
          <t>3.4.25</t>
        </is>
      </c>
      <c r="B3575" t="inlineStr">
        <is>
          <t>Isosource Energy 500 ml</t>
        </is>
      </c>
      <c r="C3575" t="inlineStr">
        <is>
          <t>volume</t>
        </is>
      </c>
      <c r="D3575" s="9" t="inlineStr">
        <is>
          <t>PASS</t>
        </is>
      </c>
      <c r="E3575" t="inlineStr">
        <is>
          <t>500.0 ml</t>
        </is>
      </c>
      <c r="F3575">
        <f> 500.0 ml</f>
        <v/>
      </c>
      <c r="G3575" t="inlineStr"/>
    </row>
    <row r="3576">
      <c r="A3576" t="inlineStr">
        <is>
          <t>3.4.25</t>
        </is>
      </c>
      <c r="B3576" t="inlineStr">
        <is>
          <t>Isosource Energy 500 ml</t>
        </is>
      </c>
      <c r="C3576" t="inlineStr">
        <is>
          <t>ethanol_content</t>
        </is>
      </c>
      <c r="D3576" s="10" t="inlineStr">
        <is>
          <t>UNKNOWN</t>
        </is>
      </c>
      <c r="E3576" t="inlineStr">
        <is>
          <t>N/A</t>
        </is>
      </c>
      <c r="F3576">
        <f> 73.4 %</f>
        <v/>
      </c>
      <c r="G3576" t="inlineStr">
        <is>
          <t>Product has no value for 'ethanol_content'</t>
        </is>
      </c>
    </row>
    <row r="3577">
      <c r="A3577" t="inlineStr">
        <is>
          <t>3.4.25</t>
        </is>
      </c>
      <c r="B3577" t="inlineStr">
        <is>
          <t>Isosource Energy 500 ml</t>
        </is>
      </c>
      <c r="C3577" t="inlineStr">
        <is>
          <t>isopropanol_content</t>
        </is>
      </c>
      <c r="D3577" s="10" t="inlineStr">
        <is>
          <t>UNKNOWN</t>
        </is>
      </c>
      <c r="E3577" t="inlineStr">
        <is>
          <t>N/A</t>
        </is>
      </c>
      <c r="F3577">
        <f> 10.0 %</f>
        <v/>
      </c>
      <c r="G3577" t="inlineStr">
        <is>
          <t>Product has no value for 'isopropanol_content'</t>
        </is>
      </c>
    </row>
    <row r="3578">
      <c r="A3578" t="inlineStr">
        <is>
          <t>3.4.28</t>
        </is>
      </c>
      <c r="B3578" t="inlineStr">
        <is>
          <t>Isosource Standard 500 ml</t>
        </is>
      </c>
      <c r="C3578" t="inlineStr">
        <is>
          <t>route</t>
        </is>
      </c>
      <c r="D3578" s="9" t="inlineStr">
        <is>
          <t>PASS</t>
        </is>
      </c>
      <c r="E3578" t="inlineStr">
        <is>
          <t>enteral</t>
        </is>
      </c>
      <c r="F3578" t="inlineStr">
        <is>
          <t>enteral</t>
        </is>
      </c>
      <c r="G3578" t="inlineStr"/>
    </row>
    <row r="3579">
      <c r="A3579" t="inlineStr">
        <is>
          <t>3.4.28</t>
        </is>
      </c>
      <c r="B3579" t="inlineStr">
        <is>
          <t>Isosource Standard 1000 ml</t>
        </is>
      </c>
      <c r="C3579" t="inlineStr">
        <is>
          <t>route</t>
        </is>
      </c>
      <c r="D3579" s="9" t="inlineStr">
        <is>
          <t>PASS</t>
        </is>
      </c>
      <c r="E3579" t="inlineStr">
        <is>
          <t>enteral</t>
        </is>
      </c>
      <c r="F3579" t="inlineStr">
        <is>
          <t>enteral</t>
        </is>
      </c>
      <c r="G3579" t="inlineStr"/>
    </row>
    <row r="3580">
      <c r="A3580" t="inlineStr">
        <is>
          <t>3.4.28</t>
        </is>
      </c>
      <c r="B3580" t="inlineStr">
        <is>
          <t>Isosource Standard Fibre 500 ml</t>
        </is>
      </c>
      <c r="C3580" t="inlineStr">
        <is>
          <t>route</t>
        </is>
      </c>
      <c r="D3580" s="9" t="inlineStr">
        <is>
          <t>PASS</t>
        </is>
      </c>
      <c r="E3580" t="inlineStr">
        <is>
          <t>enteral</t>
        </is>
      </c>
      <c r="F3580" t="inlineStr">
        <is>
          <t>enteral</t>
        </is>
      </c>
      <c r="G3580" t="inlineStr"/>
    </row>
    <row r="3581">
      <c r="A3581" t="inlineStr">
        <is>
          <t>3.4.29</t>
        </is>
      </c>
      <c r="B3581" t="inlineStr">
        <is>
          <t>Isosource Standard 500 ml</t>
        </is>
      </c>
      <c r="C3581" t="inlineStr">
        <is>
          <t>volume</t>
        </is>
      </c>
      <c r="D3581" s="11" t="inlineStr">
        <is>
          <t>FAIL</t>
        </is>
      </c>
      <c r="E3581" t="inlineStr">
        <is>
          <t>500.0 ml</t>
        </is>
      </c>
      <c r="F3581">
        <f> 0.5 ml</f>
        <v/>
      </c>
      <c r="G3581" t="inlineStr">
        <is>
          <t>500.0 ml != 0.5 ml</t>
        </is>
      </c>
    </row>
    <row r="3582">
      <c r="A3582" t="inlineStr">
        <is>
          <t>3.4.29</t>
        </is>
      </c>
      <c r="B3582" t="inlineStr">
        <is>
          <t>Isosource Standard 500 ml</t>
        </is>
      </c>
      <c r="C3582" t="inlineStr">
        <is>
          <t>sterile</t>
        </is>
      </c>
      <c r="D3582" s="10" t="inlineStr">
        <is>
          <t>UNKNOWN</t>
        </is>
      </c>
      <c r="E3582" t="inlineStr">
        <is>
          <t>N/A</t>
        </is>
      </c>
      <c r="F3582" t="inlineStr">
        <is>
          <t>True</t>
        </is>
      </c>
      <c r="G3582" t="inlineStr">
        <is>
          <t>Cannot determine 'sterile' for this product</t>
        </is>
      </c>
    </row>
    <row r="3583">
      <c r="A3583" t="inlineStr">
        <is>
          <t>3.4.29</t>
        </is>
      </c>
      <c r="B3583" t="inlineStr">
        <is>
          <t>Isosource Standard 500 ml</t>
        </is>
      </c>
      <c r="C3583" t="inlineStr">
        <is>
          <t>formulation</t>
        </is>
      </c>
      <c r="D3583" s="11" t="inlineStr">
        <is>
          <t>FAIL</t>
        </is>
      </c>
      <c r="E3583" t="inlineStr">
        <is>
          <t>liquid</t>
        </is>
      </c>
      <c r="F3583" t="inlineStr">
        <is>
          <t>solution</t>
        </is>
      </c>
      <c r="G3583" t="inlineStr">
        <is>
          <t>'liquid' != 'solution'</t>
        </is>
      </c>
    </row>
    <row r="3584">
      <c r="A3584" t="inlineStr">
        <is>
          <t>3.4.29</t>
        </is>
      </c>
      <c r="B3584" t="inlineStr">
        <is>
          <t>Isosource Standard 1000 ml</t>
        </is>
      </c>
      <c r="C3584" t="inlineStr">
        <is>
          <t>volume</t>
        </is>
      </c>
      <c r="D3584" s="11" t="inlineStr">
        <is>
          <t>FAIL</t>
        </is>
      </c>
      <c r="E3584" t="inlineStr">
        <is>
          <t>1000.0 ml</t>
        </is>
      </c>
      <c r="F3584">
        <f> 0.5 ml</f>
        <v/>
      </c>
      <c r="G3584" t="inlineStr">
        <is>
          <t>1000.0 ml != 0.5 ml</t>
        </is>
      </c>
    </row>
    <row r="3585">
      <c r="A3585" t="inlineStr">
        <is>
          <t>3.4.29</t>
        </is>
      </c>
      <c r="B3585" t="inlineStr">
        <is>
          <t>Isosource Standard 1000 ml</t>
        </is>
      </c>
      <c r="C3585" t="inlineStr">
        <is>
          <t>sterile</t>
        </is>
      </c>
      <c r="D3585" s="10" t="inlineStr">
        <is>
          <t>UNKNOWN</t>
        </is>
      </c>
      <c r="E3585" t="inlineStr">
        <is>
          <t>N/A</t>
        </is>
      </c>
      <c r="F3585" t="inlineStr">
        <is>
          <t>True</t>
        </is>
      </c>
      <c r="G3585" t="inlineStr">
        <is>
          <t>Cannot determine 'sterile' for this product</t>
        </is>
      </c>
    </row>
    <row r="3586">
      <c r="A3586" t="inlineStr">
        <is>
          <t>3.4.29</t>
        </is>
      </c>
      <c r="B3586" t="inlineStr">
        <is>
          <t>Isosource Standard 1000 ml</t>
        </is>
      </c>
      <c r="C3586" t="inlineStr">
        <is>
          <t>formulation</t>
        </is>
      </c>
      <c r="D3586" s="11" t="inlineStr">
        <is>
          <t>FAIL</t>
        </is>
      </c>
      <c r="E3586" t="inlineStr">
        <is>
          <t>liquid</t>
        </is>
      </c>
      <c r="F3586" t="inlineStr">
        <is>
          <t>solution</t>
        </is>
      </c>
      <c r="G3586" t="inlineStr">
        <is>
          <t>'liquid' != 'solution'</t>
        </is>
      </c>
    </row>
    <row r="3587">
      <c r="A3587" t="inlineStr">
        <is>
          <t>3.4.29</t>
        </is>
      </c>
      <c r="B3587" t="inlineStr">
        <is>
          <t>Isosource Standard Fibre 500 ml</t>
        </is>
      </c>
      <c r="C3587" t="inlineStr">
        <is>
          <t>volume</t>
        </is>
      </c>
      <c r="D3587" s="11" t="inlineStr">
        <is>
          <t>FAIL</t>
        </is>
      </c>
      <c r="E3587" t="inlineStr">
        <is>
          <t>500.0 ml</t>
        </is>
      </c>
      <c r="F3587">
        <f> 0.5 ml</f>
        <v/>
      </c>
      <c r="G3587" t="inlineStr">
        <is>
          <t>500.0 ml != 0.5 ml</t>
        </is>
      </c>
    </row>
    <row r="3588">
      <c r="A3588" t="inlineStr">
        <is>
          <t>3.4.29</t>
        </is>
      </c>
      <c r="B3588" t="inlineStr">
        <is>
          <t>Isosource Standard Fibre 500 ml</t>
        </is>
      </c>
      <c r="C3588" t="inlineStr">
        <is>
          <t>sterile</t>
        </is>
      </c>
      <c r="D3588" s="10" t="inlineStr">
        <is>
          <t>UNKNOWN</t>
        </is>
      </c>
      <c r="E3588" t="inlineStr">
        <is>
          <t>N/A</t>
        </is>
      </c>
      <c r="F3588" t="inlineStr">
        <is>
          <t>True</t>
        </is>
      </c>
      <c r="G3588" t="inlineStr">
        <is>
          <t>Cannot determine 'sterile' for this product</t>
        </is>
      </c>
    </row>
    <row r="3589">
      <c r="A3589" t="inlineStr">
        <is>
          <t>3.4.29</t>
        </is>
      </c>
      <c r="B3589" t="inlineStr">
        <is>
          <t>Isosource Standard Fibre 500 ml</t>
        </is>
      </c>
      <c r="C3589" t="inlineStr">
        <is>
          <t>formulation</t>
        </is>
      </c>
      <c r="D3589" s="11" t="inlineStr">
        <is>
          <t>FAIL</t>
        </is>
      </c>
      <c r="E3589" t="inlineStr">
        <is>
          <t>liquid</t>
        </is>
      </c>
      <c r="F3589" t="inlineStr">
        <is>
          <t>solution</t>
        </is>
      </c>
      <c r="G3589" t="inlineStr">
        <is>
          <t>'liquid' != 'solution'</t>
        </is>
      </c>
    </row>
    <row r="3590">
      <c r="A3590" t="inlineStr">
        <is>
          <t>3.4.30</t>
        </is>
      </c>
      <c r="B3590" t="inlineStr">
        <is>
          <t>Isosource Standard 500 ml</t>
        </is>
      </c>
      <c r="C3590" t="inlineStr">
        <is>
          <t>sterile</t>
        </is>
      </c>
      <c r="D3590" s="10" t="inlineStr">
        <is>
          <t>UNKNOWN</t>
        </is>
      </c>
      <c r="E3590" t="inlineStr">
        <is>
          <t>N/A</t>
        </is>
      </c>
      <c r="F3590" t="inlineStr">
        <is>
          <t>True</t>
        </is>
      </c>
      <c r="G3590" t="inlineStr">
        <is>
          <t>Cannot determine 'sterile' for this product</t>
        </is>
      </c>
    </row>
    <row r="3591">
      <c r="A3591" t="inlineStr">
        <is>
          <t>3.4.30</t>
        </is>
      </c>
      <c r="B3591" t="inlineStr">
        <is>
          <t>Isosource Standard 500 ml</t>
        </is>
      </c>
      <c r="C3591" t="inlineStr">
        <is>
          <t>formulation</t>
        </is>
      </c>
      <c r="D3591" s="11" t="inlineStr">
        <is>
          <t>FAIL</t>
        </is>
      </c>
      <c r="E3591" t="inlineStr">
        <is>
          <t>liquid</t>
        </is>
      </c>
      <c r="F3591" t="inlineStr">
        <is>
          <t>solution</t>
        </is>
      </c>
      <c r="G3591" t="inlineStr">
        <is>
          <t>'liquid' != 'solution'</t>
        </is>
      </c>
    </row>
    <row r="3592">
      <c r="A3592" t="inlineStr">
        <is>
          <t>3.4.30</t>
        </is>
      </c>
      <c r="B3592" t="inlineStr">
        <is>
          <t>Isosource Standard 500 ml</t>
        </is>
      </c>
      <c r="C3592" t="inlineStr">
        <is>
          <t>route</t>
        </is>
      </c>
      <c r="D3592" s="9" t="inlineStr">
        <is>
          <t>PASS</t>
        </is>
      </c>
      <c r="E3592" t="inlineStr">
        <is>
          <t>enteral</t>
        </is>
      </c>
      <c r="F3592" t="inlineStr">
        <is>
          <t>enteral</t>
        </is>
      </c>
      <c r="G3592" t="inlineStr"/>
    </row>
    <row r="3593">
      <c r="A3593" t="inlineStr">
        <is>
          <t>3.4.30</t>
        </is>
      </c>
      <c r="B3593" t="inlineStr">
        <is>
          <t>Isosource Standard 1000 ml</t>
        </is>
      </c>
      <c r="C3593" t="inlineStr">
        <is>
          <t>sterile</t>
        </is>
      </c>
      <c r="D3593" s="10" t="inlineStr">
        <is>
          <t>UNKNOWN</t>
        </is>
      </c>
      <c r="E3593" t="inlineStr">
        <is>
          <t>N/A</t>
        </is>
      </c>
      <c r="F3593" t="inlineStr">
        <is>
          <t>True</t>
        </is>
      </c>
      <c r="G3593" t="inlineStr">
        <is>
          <t>Cannot determine 'sterile' for this product</t>
        </is>
      </c>
    </row>
    <row r="3594">
      <c r="A3594" t="inlineStr">
        <is>
          <t>3.4.30</t>
        </is>
      </c>
      <c r="B3594" t="inlineStr">
        <is>
          <t>Isosource Standard 1000 ml</t>
        </is>
      </c>
      <c r="C3594" t="inlineStr">
        <is>
          <t>formulation</t>
        </is>
      </c>
      <c r="D3594" s="11" t="inlineStr">
        <is>
          <t>FAIL</t>
        </is>
      </c>
      <c r="E3594" t="inlineStr">
        <is>
          <t>liquid</t>
        </is>
      </c>
      <c r="F3594" t="inlineStr">
        <is>
          <t>solution</t>
        </is>
      </c>
      <c r="G3594" t="inlineStr">
        <is>
          <t>'liquid' != 'solution'</t>
        </is>
      </c>
    </row>
    <row r="3595">
      <c r="A3595" t="inlineStr">
        <is>
          <t>3.4.30</t>
        </is>
      </c>
      <c r="B3595" t="inlineStr">
        <is>
          <t>Isosource Standard 1000 ml</t>
        </is>
      </c>
      <c r="C3595" t="inlineStr">
        <is>
          <t>route</t>
        </is>
      </c>
      <c r="D3595" s="9" t="inlineStr">
        <is>
          <t>PASS</t>
        </is>
      </c>
      <c r="E3595" t="inlineStr">
        <is>
          <t>enteral</t>
        </is>
      </c>
      <c r="F3595" t="inlineStr">
        <is>
          <t>enteral</t>
        </is>
      </c>
      <c r="G3595" t="inlineStr"/>
    </row>
    <row r="3596">
      <c r="A3596" t="inlineStr">
        <is>
          <t>3.4.30</t>
        </is>
      </c>
      <c r="B3596" t="inlineStr">
        <is>
          <t>Isosource Standard Fibre 500 ml</t>
        </is>
      </c>
      <c r="C3596" t="inlineStr">
        <is>
          <t>sterile</t>
        </is>
      </c>
      <c r="D3596" s="10" t="inlineStr">
        <is>
          <t>UNKNOWN</t>
        </is>
      </c>
      <c r="E3596" t="inlineStr">
        <is>
          <t>N/A</t>
        </is>
      </c>
      <c r="F3596" t="inlineStr">
        <is>
          <t>True</t>
        </is>
      </c>
      <c r="G3596" t="inlineStr">
        <is>
          <t>Cannot determine 'sterile' for this product</t>
        </is>
      </c>
    </row>
    <row r="3597">
      <c r="A3597" t="inlineStr">
        <is>
          <t>3.4.30</t>
        </is>
      </c>
      <c r="B3597" t="inlineStr">
        <is>
          <t>Isosource Standard Fibre 500 ml</t>
        </is>
      </c>
      <c r="C3597" t="inlineStr">
        <is>
          <t>formulation</t>
        </is>
      </c>
      <c r="D3597" s="11" t="inlineStr">
        <is>
          <t>FAIL</t>
        </is>
      </c>
      <c r="E3597" t="inlineStr">
        <is>
          <t>liquid</t>
        </is>
      </c>
      <c r="F3597" t="inlineStr">
        <is>
          <t>solution</t>
        </is>
      </c>
      <c r="G3597" t="inlineStr">
        <is>
          <t>'liquid' != 'solution'</t>
        </is>
      </c>
    </row>
    <row r="3598">
      <c r="A3598" t="inlineStr">
        <is>
          <t>3.4.30</t>
        </is>
      </c>
      <c r="B3598" t="inlineStr">
        <is>
          <t>Isosource Standard Fibre 500 ml</t>
        </is>
      </c>
      <c r="C3598" t="inlineStr">
        <is>
          <t>route</t>
        </is>
      </c>
      <c r="D3598" s="9" t="inlineStr">
        <is>
          <t>PASS</t>
        </is>
      </c>
      <c r="E3598" t="inlineStr">
        <is>
          <t>enteral</t>
        </is>
      </c>
      <c r="F3598" t="inlineStr">
        <is>
          <t>enteral</t>
        </is>
      </c>
      <c r="G359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2026-08-12T09:49:06Z</dcterms:created>
  <dcterms:modified xsi:type="dcterms:W3CDTF">2026-08-12T09:49:06Z</dcterms:modified>
</cp:coreProperties>
</file>